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290631E0-022D-4CF7-93F3-CD05C5EE3067}" xr6:coauthVersionLast="47" xr6:coauthVersionMax="47" xr10:uidLastSave="{00000000-0000-0000-0000-000000000000}"/>
  <bookViews>
    <workbookView xWindow="525" yWindow="-16320" windowWidth="29040" windowHeight="15720" activeTab="3" xr2:uid="{2F93914E-6AD2-43E5-A8A3-9CCFD9CAA9A0}"/>
  </bookViews>
  <sheets>
    <sheet name="記入の手引き" sheetId="50" r:id="rId1"/>
    <sheet name="手元資金集計表" sheetId="47" r:id="rId2"/>
    <sheet name="資金繰り表" sheetId="39" r:id="rId3"/>
    <sheet name="財務状況確認シート" sheetId="49" r:id="rId4"/>
  </sheets>
  <definedNames>
    <definedName name="_xlnm.Print_Area" localSheetId="3">財務状況確認シート!$A$1:$M$29</definedName>
    <definedName name="_xlnm.Print_Area" localSheetId="2">OFFSET(資金繰り表!$A$1,0,0,49,資金繰り表!$N$3+資金繰り表!$N$4+4)</definedName>
    <definedName name="_xlnm.Print_Area" localSheetId="1">手元資金集計表!$A$1:$F$37</definedName>
    <definedName name="_xlnm.Print_Titles" localSheetId="2">資金繰り表!$A:$C</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6" i="50" l="1"/>
  <c r="D16" i="49"/>
  <c r="D29" i="50"/>
  <c r="M17" i="49"/>
  <c r="M12" i="49"/>
  <c r="M13" i="49"/>
  <c r="M14" i="49"/>
  <c r="M15" i="49"/>
  <c r="M11" i="49"/>
  <c r="D24" i="49" a="1"/>
  <c r="D23" i="49" a="1"/>
  <c r="D24" i="49" l="1"/>
  <c r="D23" i="49"/>
  <c r="F8" i="39"/>
  <c r="BF35" i="39" l="1"/>
  <c r="BF31" i="39"/>
  <c r="BF26" i="39"/>
  <c r="BF39" i="39" s="1"/>
  <c r="BF20" i="39"/>
  <c r="BF16" i="39"/>
  <c r="BF21" i="39" s="1"/>
  <c r="D45" i="50"/>
  <c r="BF36" i="39" l="1"/>
  <c r="BF37" i="39" s="1"/>
  <c r="M42" i="50"/>
  <c r="M41" i="50"/>
  <c r="M40" i="50"/>
  <c r="M39" i="50"/>
  <c r="M33" i="50"/>
  <c r="D10" i="47"/>
  <c r="H3" i="49"/>
  <c r="M27" i="50" a="1"/>
  <c r="H23" i="50"/>
  <c r="M27" i="50" l="1"/>
  <c r="A2" i="39" a="1"/>
  <c r="M28" i="50" l="1"/>
  <c r="M25" i="50"/>
  <c r="A2" i="39"/>
  <c r="H22" i="50" a="1"/>
  <c r="H22" i="50" l="1"/>
  <c r="M22" i="50" s="1"/>
  <c r="M22" i="49" l="1"/>
  <c r="M18" i="49" l="1"/>
  <c r="M19" i="49"/>
  <c r="M20" i="49"/>
  <c r="M21" i="49"/>
  <c r="M7" i="49" a="1"/>
  <c r="M7" i="49" l="1"/>
  <c r="H2" i="49" a="1"/>
  <c r="H2" i="49" l="1"/>
  <c r="M2" i="49" s="1"/>
  <c r="E11" i="39" a="1"/>
  <c r="D8" i="49" a="1"/>
  <c r="D8" i="49" l="1"/>
  <c r="E11" i="39"/>
  <c r="BE16" i="39"/>
  <c r="BE20" i="39"/>
  <c r="BE26" i="39"/>
  <c r="BE31" i="39"/>
  <c r="BE35" i="39"/>
  <c r="M8" i="49" l="1"/>
  <c r="BE36" i="39"/>
  <c r="BE39" i="39"/>
  <c r="BE21" i="39"/>
  <c r="BE37" i="39" l="1"/>
  <c r="BD16" i="39"/>
  <c r="BD20" i="39"/>
  <c r="BD21" i="39"/>
  <c r="BD26" i="39"/>
  <c r="BD31" i="39"/>
  <c r="BD35" i="39"/>
  <c r="BD36" i="39"/>
  <c r="BD39" i="39"/>
  <c r="BD37" i="39" l="1"/>
  <c r="X26" i="39" l="1"/>
  <c r="Y26" i="39"/>
  <c r="BC35" i="39" l="1"/>
  <c r="BC31" i="39"/>
  <c r="BC26" i="39"/>
  <c r="BC20" i="39"/>
  <c r="BC16" i="39"/>
  <c r="BC21" i="39" l="1"/>
  <c r="BC36" i="39"/>
  <c r="BC39" i="39"/>
  <c r="BB35" i="39"/>
  <c r="BA35" i="39"/>
  <c r="AZ35" i="39"/>
  <c r="AY35" i="39"/>
  <c r="AX35" i="39"/>
  <c r="AW35" i="39"/>
  <c r="AV35" i="39"/>
  <c r="AU35" i="39"/>
  <c r="AT35" i="39"/>
  <c r="AS35" i="39"/>
  <c r="AR35" i="39"/>
  <c r="AQ35" i="39"/>
  <c r="AP35" i="39"/>
  <c r="AO35" i="39"/>
  <c r="AN35" i="39"/>
  <c r="AM35" i="39"/>
  <c r="AL35" i="39"/>
  <c r="AK35" i="39"/>
  <c r="AJ35" i="39"/>
  <c r="AI35" i="39"/>
  <c r="AH35" i="39"/>
  <c r="AG35" i="39"/>
  <c r="AF35" i="39"/>
  <c r="AE35" i="39"/>
  <c r="AD35" i="39"/>
  <c r="AC35" i="39"/>
  <c r="AB35" i="39"/>
  <c r="AA35" i="39"/>
  <c r="Z35" i="39"/>
  <c r="Y35" i="39"/>
  <c r="X35" i="39"/>
  <c r="W35" i="39"/>
  <c r="V35" i="39"/>
  <c r="U35" i="39"/>
  <c r="T35" i="39"/>
  <c r="S35" i="39"/>
  <c r="R35" i="39"/>
  <c r="Q35" i="39"/>
  <c r="P35" i="39"/>
  <c r="O35" i="39"/>
  <c r="N35" i="39"/>
  <c r="M35" i="39"/>
  <c r="L35" i="39"/>
  <c r="K35" i="39"/>
  <c r="J35" i="39"/>
  <c r="I35" i="39"/>
  <c r="H35" i="39"/>
  <c r="G35" i="39"/>
  <c r="F35" i="39"/>
  <c r="E35" i="39"/>
  <c r="BB31" i="39"/>
  <c r="BA31" i="39"/>
  <c r="AZ31" i="39"/>
  <c r="AY31" i="39"/>
  <c r="AX31" i="39"/>
  <c r="AW31" i="39"/>
  <c r="AV31" i="39"/>
  <c r="AU31" i="39"/>
  <c r="AT31" i="39"/>
  <c r="AS31" i="39"/>
  <c r="AR31" i="39"/>
  <c r="AQ31" i="39"/>
  <c r="AP31" i="39"/>
  <c r="AO31" i="39"/>
  <c r="AN31" i="39"/>
  <c r="AM31" i="39"/>
  <c r="AL31" i="39"/>
  <c r="AK31" i="39"/>
  <c r="AJ31" i="39"/>
  <c r="AI31" i="39"/>
  <c r="AH31" i="39"/>
  <c r="AG31" i="39"/>
  <c r="AF31" i="39"/>
  <c r="AE31" i="39"/>
  <c r="AD31" i="39"/>
  <c r="AC31" i="39"/>
  <c r="AB31" i="39"/>
  <c r="AA31" i="39"/>
  <c r="Z31" i="39"/>
  <c r="Y31" i="39"/>
  <c r="Y39" i="39" s="1"/>
  <c r="X31" i="39"/>
  <c r="W31" i="39"/>
  <c r="V31" i="39"/>
  <c r="U31" i="39"/>
  <c r="T31" i="39"/>
  <c r="S31" i="39"/>
  <c r="R31" i="39"/>
  <c r="Q31" i="39"/>
  <c r="P31" i="39"/>
  <c r="O31" i="39"/>
  <c r="N31" i="39"/>
  <c r="M31" i="39"/>
  <c r="L31" i="39"/>
  <c r="K31" i="39"/>
  <c r="J31" i="39"/>
  <c r="I31" i="39"/>
  <c r="H31" i="39"/>
  <c r="G31" i="39"/>
  <c r="F31" i="39"/>
  <c r="E31" i="39"/>
  <c r="BB26" i="39"/>
  <c r="BB39" i="39" s="1"/>
  <c r="BA26" i="39"/>
  <c r="AZ26" i="39"/>
  <c r="AZ36" i="39" s="1"/>
  <c r="AY26" i="39"/>
  <c r="AY36" i="39" s="1"/>
  <c r="AX26" i="39"/>
  <c r="AW26" i="39"/>
  <c r="AV26" i="39"/>
  <c r="AU26" i="39"/>
  <c r="AU36" i="39" s="1"/>
  <c r="AT26" i="39"/>
  <c r="AS26" i="39"/>
  <c r="AR26" i="39"/>
  <c r="AQ26" i="39"/>
  <c r="AP26" i="39"/>
  <c r="AO26" i="39"/>
  <c r="AN26" i="39"/>
  <c r="AM26" i="39"/>
  <c r="AM39" i="39" s="1"/>
  <c r="AL26" i="39"/>
  <c r="AK26" i="39"/>
  <c r="AK39" i="39" s="1"/>
  <c r="AJ26" i="39"/>
  <c r="AI26" i="39"/>
  <c r="AI39" i="39" s="1"/>
  <c r="AH26" i="39"/>
  <c r="AG26" i="39"/>
  <c r="AG39" i="39" s="1"/>
  <c r="AF26" i="39"/>
  <c r="AE26" i="39"/>
  <c r="AE39" i="39" s="1"/>
  <c r="AD26" i="39"/>
  <c r="AC26" i="39"/>
  <c r="AB26" i="39"/>
  <c r="AA26" i="39"/>
  <c r="AA39" i="39" s="1"/>
  <c r="Z26" i="39"/>
  <c r="W26" i="39"/>
  <c r="V26" i="39"/>
  <c r="U26" i="39"/>
  <c r="T26" i="39"/>
  <c r="S26" i="39"/>
  <c r="R26" i="39"/>
  <c r="Q26" i="39"/>
  <c r="P26" i="39"/>
  <c r="O26" i="39"/>
  <c r="N26" i="39"/>
  <c r="M26" i="39"/>
  <c r="L26" i="39"/>
  <c r="K26" i="39"/>
  <c r="J26" i="39"/>
  <c r="I26" i="39"/>
  <c r="H26" i="39"/>
  <c r="G26" i="39"/>
  <c r="F26" i="39"/>
  <c r="E26" i="39"/>
  <c r="E39" i="39" s="1"/>
  <c r="BB20" i="39"/>
  <c r="BA20" i="39"/>
  <c r="AZ20" i="39"/>
  <c r="AY20" i="39"/>
  <c r="AX20" i="39"/>
  <c r="AW20" i="39"/>
  <c r="AV20" i="39"/>
  <c r="AU20" i="39"/>
  <c r="AT20" i="39"/>
  <c r="AS20" i="39"/>
  <c r="AR20" i="39"/>
  <c r="AQ20" i="39"/>
  <c r="AP20" i="39"/>
  <c r="AO20" i="39"/>
  <c r="AN20" i="39"/>
  <c r="AM20" i="39"/>
  <c r="AL20" i="39"/>
  <c r="AK20" i="39"/>
  <c r="AJ20" i="39"/>
  <c r="AI20" i="39"/>
  <c r="AH20" i="39"/>
  <c r="AG20" i="39"/>
  <c r="AF20" i="39"/>
  <c r="AE20" i="39"/>
  <c r="AD20" i="39"/>
  <c r="AC20" i="39"/>
  <c r="AB20" i="39"/>
  <c r="AA20" i="39"/>
  <c r="Z20" i="39"/>
  <c r="Y20" i="39"/>
  <c r="X20" i="39"/>
  <c r="W20" i="39"/>
  <c r="V20" i="39"/>
  <c r="U20" i="39"/>
  <c r="T20" i="39"/>
  <c r="S20" i="39"/>
  <c r="R20" i="39"/>
  <c r="Q20" i="39"/>
  <c r="P20" i="39"/>
  <c r="O20" i="39"/>
  <c r="N20" i="39"/>
  <c r="M20" i="39"/>
  <c r="L20" i="39"/>
  <c r="K20" i="39"/>
  <c r="J20" i="39"/>
  <c r="I20" i="39"/>
  <c r="H20" i="39"/>
  <c r="G20" i="39"/>
  <c r="F20" i="39"/>
  <c r="E20" i="39"/>
  <c r="BB16" i="39"/>
  <c r="BB21" i="39" s="1"/>
  <c r="BA16" i="39"/>
  <c r="BA21" i="39" s="1"/>
  <c r="AZ16" i="39"/>
  <c r="AZ21" i="39" s="1"/>
  <c r="AY16" i="39"/>
  <c r="AY21" i="39" s="1"/>
  <c r="AX16" i="39"/>
  <c r="AX21" i="39" s="1"/>
  <c r="AW16" i="39"/>
  <c r="AW21" i="39" s="1"/>
  <c r="AV16" i="39"/>
  <c r="AV21" i="39" s="1"/>
  <c r="AU16" i="39"/>
  <c r="AT16" i="39"/>
  <c r="AS16" i="39"/>
  <c r="AS21" i="39" s="1"/>
  <c r="AR16" i="39"/>
  <c r="AR21" i="39" s="1"/>
  <c r="AQ16" i="39"/>
  <c r="AQ21" i="39" s="1"/>
  <c r="AP16" i="39"/>
  <c r="AP21" i="39" s="1"/>
  <c r="AO16" i="39"/>
  <c r="AO21" i="39" s="1"/>
  <c r="AN16" i="39"/>
  <c r="AN21" i="39" s="1"/>
  <c r="AM16" i="39"/>
  <c r="AM21" i="39" s="1"/>
  <c r="AL16" i="39"/>
  <c r="AL21" i="39" s="1"/>
  <c r="AK16" i="39"/>
  <c r="AK21" i="39" s="1"/>
  <c r="AJ16" i="39"/>
  <c r="AJ21" i="39" s="1"/>
  <c r="AI16" i="39"/>
  <c r="AI21" i="39" s="1"/>
  <c r="AH16" i="39"/>
  <c r="AH21" i="39" s="1"/>
  <c r="AG16" i="39"/>
  <c r="AG21" i="39" s="1"/>
  <c r="AF16" i="39"/>
  <c r="AE16" i="39"/>
  <c r="AD16" i="39"/>
  <c r="AC16" i="39"/>
  <c r="AC21" i="39" s="1"/>
  <c r="AB16" i="39"/>
  <c r="AB21" i="39" s="1"/>
  <c r="AA16" i="39"/>
  <c r="AA21" i="39" s="1"/>
  <c r="Z16" i="39"/>
  <c r="Z21" i="39" s="1"/>
  <c r="Y16" i="39"/>
  <c r="Y21" i="39" s="1"/>
  <c r="X16" i="39"/>
  <c r="X21" i="39" s="1"/>
  <c r="W16" i="39"/>
  <c r="W21" i="39" s="1"/>
  <c r="V16" i="39"/>
  <c r="V21" i="39" s="1"/>
  <c r="U16" i="39"/>
  <c r="U21" i="39" s="1"/>
  <c r="T16" i="39"/>
  <c r="T21" i="39" s="1"/>
  <c r="S16" i="39"/>
  <c r="S21" i="39" s="1"/>
  <c r="Q16" i="39"/>
  <c r="P16" i="39"/>
  <c r="P21" i="39" s="1"/>
  <c r="O16" i="39"/>
  <c r="N16" i="39"/>
  <c r="M16" i="39"/>
  <c r="L16" i="39"/>
  <c r="L21" i="39" s="1"/>
  <c r="K16" i="39"/>
  <c r="J16" i="39"/>
  <c r="J21" i="39" s="1"/>
  <c r="I16" i="39"/>
  <c r="H16" i="39"/>
  <c r="H21" i="39" s="1"/>
  <c r="G16" i="39"/>
  <c r="F16" i="39"/>
  <c r="F21" i="39" s="1"/>
  <c r="E16" i="39"/>
  <c r="AQ36" i="39" l="1"/>
  <c r="AD21" i="39"/>
  <c r="AT21" i="39"/>
  <c r="N21" i="39"/>
  <c r="AU21" i="39"/>
  <c r="AU37" i="39" s="1"/>
  <c r="AO39" i="39"/>
  <c r="AR36" i="39"/>
  <c r="AR37" i="39" s="1"/>
  <c r="AC39" i="39"/>
  <c r="AE21" i="39"/>
  <c r="AF21" i="39"/>
  <c r="E21" i="39"/>
  <c r="Q21" i="39"/>
  <c r="K21" i="39"/>
  <c r="M21" i="39"/>
  <c r="O21" i="39"/>
  <c r="I21" i="39"/>
  <c r="G21" i="39"/>
  <c r="R16" i="39"/>
  <c r="R21" i="39" s="1"/>
  <c r="AQ37" i="39"/>
  <c r="AY37" i="39"/>
  <c r="G39" i="39"/>
  <c r="I39" i="39"/>
  <c r="K39" i="39"/>
  <c r="M39" i="39"/>
  <c r="O39" i="39"/>
  <c r="Q39" i="39"/>
  <c r="S39" i="39"/>
  <c r="U39" i="39"/>
  <c r="W39" i="39"/>
  <c r="BC37" i="39"/>
  <c r="G36" i="39"/>
  <c r="O36" i="39"/>
  <c r="W36" i="39"/>
  <c r="AE36" i="39"/>
  <c r="AM36" i="39"/>
  <c r="AM37" i="39" s="1"/>
  <c r="AU39" i="39"/>
  <c r="W37" i="39"/>
  <c r="AZ37" i="39"/>
  <c r="AV36" i="39"/>
  <c r="AV37" i="39" s="1"/>
  <c r="K36" i="39"/>
  <c r="S36" i="39"/>
  <c r="S37" i="39" s="1"/>
  <c r="AA36" i="39"/>
  <c r="AA37" i="39" s="1"/>
  <c r="AI36" i="39"/>
  <c r="AI37" i="39" s="1"/>
  <c r="AS36" i="39"/>
  <c r="AS37" i="39" s="1"/>
  <c r="AS39" i="39"/>
  <c r="AW36" i="39"/>
  <c r="AW37" i="39" s="1"/>
  <c r="AW39" i="39"/>
  <c r="BA36" i="39"/>
  <c r="BA37" i="39" s="1"/>
  <c r="BA39" i="39"/>
  <c r="E36" i="39"/>
  <c r="I36" i="39"/>
  <c r="M36" i="39"/>
  <c r="Q36" i="39"/>
  <c r="U36" i="39"/>
  <c r="U37" i="39" s="1"/>
  <c r="Y36" i="39"/>
  <c r="Y37" i="39" s="1"/>
  <c r="AC36" i="39"/>
  <c r="AC37" i="39" s="1"/>
  <c r="AG36" i="39"/>
  <c r="AG37" i="39" s="1"/>
  <c r="AK36" i="39"/>
  <c r="AK37" i="39" s="1"/>
  <c r="AO36" i="39"/>
  <c r="AO37" i="39" s="1"/>
  <c r="AQ39" i="39"/>
  <c r="AY39" i="39"/>
  <c r="F39" i="39"/>
  <c r="H39" i="39"/>
  <c r="J39" i="39"/>
  <c r="L39" i="39"/>
  <c r="N39" i="39"/>
  <c r="P39" i="39"/>
  <c r="R39" i="39"/>
  <c r="T39" i="39"/>
  <c r="V39" i="39"/>
  <c r="X39" i="39"/>
  <c r="Z39" i="39"/>
  <c r="AB39" i="39"/>
  <c r="AD39" i="39"/>
  <c r="AF39" i="39"/>
  <c r="AH39" i="39"/>
  <c r="AJ39" i="39"/>
  <c r="AL39" i="39"/>
  <c r="AN39" i="39"/>
  <c r="AP39" i="39"/>
  <c r="AR39" i="39"/>
  <c r="AT39" i="39"/>
  <c r="AV39" i="39"/>
  <c r="AX39" i="39"/>
  <c r="AZ39" i="39"/>
  <c r="F36" i="39"/>
  <c r="F37" i="39" s="1"/>
  <c r="H36" i="39"/>
  <c r="H37" i="39" s="1"/>
  <c r="J36" i="39"/>
  <c r="J37" i="39" s="1"/>
  <c r="L36" i="39"/>
  <c r="L37" i="39" s="1"/>
  <c r="N36" i="39"/>
  <c r="N37" i="39" s="1"/>
  <c r="P36" i="39"/>
  <c r="P37" i="39" s="1"/>
  <c r="R36" i="39"/>
  <c r="T36" i="39"/>
  <c r="T37" i="39" s="1"/>
  <c r="V36" i="39"/>
  <c r="V37" i="39" s="1"/>
  <c r="X36" i="39"/>
  <c r="X37" i="39" s="1"/>
  <c r="Z36" i="39"/>
  <c r="Z37" i="39" s="1"/>
  <c r="AB36" i="39"/>
  <c r="AB37" i="39" s="1"/>
  <c r="AD36" i="39"/>
  <c r="AD37" i="39" s="1"/>
  <c r="AF36" i="39"/>
  <c r="AH36" i="39"/>
  <c r="AH37" i="39" s="1"/>
  <c r="AJ36" i="39"/>
  <c r="AJ37" i="39" s="1"/>
  <c r="AL36" i="39"/>
  <c r="AL37" i="39" s="1"/>
  <c r="AN36" i="39"/>
  <c r="AN37" i="39" s="1"/>
  <c r="AP36" i="39"/>
  <c r="AP37" i="39" s="1"/>
  <c r="AT36" i="39"/>
  <c r="AT37" i="39" s="1"/>
  <c r="AX36" i="39"/>
  <c r="AX37" i="39" s="1"/>
  <c r="BB36" i="39"/>
  <c r="BB37" i="39" s="1"/>
  <c r="Q37" i="39" l="1"/>
  <c r="M37" i="39"/>
  <c r="AF37" i="39"/>
  <c r="AE37" i="39"/>
  <c r="O37" i="39"/>
  <c r="K37" i="39"/>
  <c r="R37" i="39"/>
  <c r="G37" i="39"/>
  <c r="E37" i="39"/>
  <c r="E38" i="39"/>
  <c r="F11" i="39" s="1"/>
  <c r="F38" i="39" s="1"/>
  <c r="G11" i="39" s="1"/>
  <c r="G38" i="39" s="1"/>
  <c r="H11" i="39" s="1"/>
  <c r="H38" i="39" s="1"/>
  <c r="I11" i="39" s="1"/>
  <c r="I38" i="39" s="1"/>
  <c r="J11" i="39" s="1"/>
  <c r="J38" i="39" s="1"/>
  <c r="K11" i="39" s="1"/>
  <c r="K38" i="39" s="1"/>
  <c r="L11" i="39" s="1"/>
  <c r="L38" i="39" s="1"/>
  <c r="M11" i="39" s="1"/>
  <c r="M38" i="39" s="1"/>
  <c r="N11" i="39" s="1"/>
  <c r="N38" i="39" s="1"/>
  <c r="O11" i="39" s="1"/>
  <c r="O38" i="39" s="1"/>
  <c r="P11" i="39" s="1"/>
  <c r="P38" i="39" s="1"/>
  <c r="Q11" i="39" s="1"/>
  <c r="Q38" i="39" s="1"/>
  <c r="R11" i="39" s="1"/>
  <c r="R38" i="39" s="1"/>
  <c r="S11" i="39" s="1"/>
  <c r="S38" i="39" s="1"/>
  <c r="T11" i="39" s="1"/>
  <c r="T38" i="39" s="1"/>
  <c r="U11" i="39" s="1"/>
  <c r="U38" i="39" s="1"/>
  <c r="V11" i="39" s="1"/>
  <c r="V38" i="39" s="1"/>
  <c r="W11" i="39" s="1"/>
  <c r="W38" i="39" s="1"/>
  <c r="X11" i="39" s="1"/>
  <c r="X38" i="39" s="1"/>
  <c r="Y11" i="39" s="1"/>
  <c r="Y38" i="39" s="1"/>
  <c r="Z11" i="39" s="1"/>
  <c r="Z38" i="39" s="1"/>
  <c r="AA11" i="39" s="1"/>
  <c r="AA38" i="39" s="1"/>
  <c r="AB11" i="39" s="1"/>
  <c r="AB38" i="39" s="1"/>
  <c r="AC11" i="39" s="1"/>
  <c r="AC38" i="39" s="1"/>
  <c r="AD11" i="39" s="1"/>
  <c r="AD38" i="39" s="1"/>
  <c r="AE11" i="39" s="1"/>
  <c r="AE38" i="39" s="1"/>
  <c r="AF11" i="39" s="1"/>
  <c r="AF38" i="39" s="1"/>
  <c r="AG11" i="39" s="1"/>
  <c r="AG38" i="39" s="1"/>
  <c r="AH11" i="39" s="1"/>
  <c r="AH38" i="39" s="1"/>
  <c r="AI11" i="39" s="1"/>
  <c r="AI38" i="39" s="1"/>
  <c r="AJ11" i="39" s="1"/>
  <c r="AJ38" i="39" s="1"/>
  <c r="AK11" i="39" s="1"/>
  <c r="AK38" i="39" s="1"/>
  <c r="AL11" i="39" s="1"/>
  <c r="AL38" i="39" s="1"/>
  <c r="AM11" i="39" s="1"/>
  <c r="AM38" i="39" s="1"/>
  <c r="AN11" i="39" s="1"/>
  <c r="AN38" i="39" s="1"/>
  <c r="AO11" i="39" s="1"/>
  <c r="AO38" i="39" s="1"/>
  <c r="AP11" i="39" s="1"/>
  <c r="AP38" i="39" s="1"/>
  <c r="AQ11" i="39" s="1"/>
  <c r="AQ38" i="39" s="1"/>
  <c r="AR11" i="39" s="1"/>
  <c r="AR38" i="39" s="1"/>
  <c r="AS11" i="39" s="1"/>
  <c r="AS38" i="39" s="1"/>
  <c r="AT11" i="39" s="1"/>
  <c r="AT38" i="39" s="1"/>
  <c r="AU11" i="39" s="1"/>
  <c r="AU38" i="39" s="1"/>
  <c r="AV11" i="39" s="1"/>
  <c r="AV38" i="39" s="1"/>
  <c r="AW11" i="39" s="1"/>
  <c r="AW38" i="39" s="1"/>
  <c r="AX11" i="39" s="1"/>
  <c r="AX38" i="39" s="1"/>
  <c r="AY11" i="39" s="1"/>
  <c r="AY38" i="39" s="1"/>
  <c r="AZ11" i="39" s="1"/>
  <c r="AZ38" i="39" s="1"/>
  <c r="BA11" i="39" s="1"/>
  <c r="BA38" i="39" s="1"/>
  <c r="BB11" i="39" s="1"/>
  <c r="BB38" i="39" s="1"/>
  <c r="BC11" i="39" s="1"/>
  <c r="BC38" i="39" s="1"/>
  <c r="BD11" i="39" s="1"/>
  <c r="BD38" i="39" s="1"/>
  <c r="BE11" i="39" s="1"/>
  <c r="BE38" i="39" s="1"/>
  <c r="BF11" i="39" s="1"/>
  <c r="BF38" i="39" s="1"/>
  <c r="I37" i="39"/>
  <c r="G8" i="39"/>
  <c r="H8" i="39" l="1"/>
  <c r="I8" i="39" l="1"/>
  <c r="J8" i="39" l="1"/>
  <c r="K8" i="39" l="1"/>
  <c r="L8" i="39" l="1"/>
  <c r="M8" i="39" l="1"/>
  <c r="N8" i="39" l="1"/>
  <c r="O8" i="39" l="1"/>
  <c r="P8" i="39" l="1"/>
  <c r="Q8" i="39" l="1"/>
  <c r="R8" i="39" l="1"/>
  <c r="S8" i="39" l="1"/>
  <c r="T8" i="39" l="1"/>
  <c r="U8" i="39" l="1"/>
  <c r="V8" i="39" l="1"/>
  <c r="W8" i="39" l="1"/>
  <c r="X8" i="39" l="1"/>
  <c r="Y8" i="39" l="1"/>
  <c r="Z8" i="39" l="1"/>
  <c r="AA8" i="39" l="1"/>
  <c r="AB8" i="39" l="1"/>
  <c r="AC8" i="39" l="1"/>
  <c r="AD8" i="39" l="1"/>
  <c r="AE8" i="39" l="1"/>
  <c r="AF8" i="39" l="1"/>
  <c r="AG8" i="39" l="1"/>
  <c r="AH8" i="39" l="1"/>
  <c r="AI8" i="39" l="1"/>
  <c r="AJ8" i="39" l="1"/>
  <c r="AK8" i="39" l="1"/>
  <c r="AL8" i="39" l="1"/>
  <c r="AM8" i="39" l="1"/>
  <c r="AN8" i="39" l="1"/>
  <c r="AO8" i="39" l="1"/>
  <c r="AP8" i="39" l="1"/>
  <c r="AQ8" i="39" l="1"/>
  <c r="AR8" i="39" l="1"/>
  <c r="AS8" i="39" l="1"/>
  <c r="AT8" i="39" l="1"/>
  <c r="AU8" i="39" l="1"/>
  <c r="AV8" i="39" l="1"/>
  <c r="AW8" i="39" l="1"/>
  <c r="AX8" i="39" l="1"/>
  <c r="AY8" i="39" l="1"/>
  <c r="AZ8" i="39" l="1"/>
  <c r="BA8" i="39" l="1"/>
  <c r="BB8" i="39" l="1"/>
  <c r="BC8" i="39" l="1"/>
  <c r="BD8" i="39" s="1"/>
  <c r="BE8" i="39" s="1"/>
  <c r="BF8" i="39" s="1"/>
  <c r="D9" i="39" s="1"/>
  <c r="D10" i="39" l="1"/>
  <c r="D30" i="39"/>
  <c r="D14" i="39"/>
  <c r="D15" i="39"/>
  <c r="D23" i="39"/>
  <c r="D12" i="39"/>
  <c r="D17" i="39"/>
  <c r="D18" i="39"/>
  <c r="D27" i="39"/>
  <c r="N3" i="39"/>
  <c r="D34" i="39"/>
  <c r="D22" i="39"/>
  <c r="D24" i="39"/>
  <c r="D32" i="39"/>
  <c r="D13" i="39"/>
  <c r="D19" i="39"/>
  <c r="D28" i="39"/>
  <c r="D29" i="39"/>
  <c r="D33" i="39"/>
  <c r="D25" i="39"/>
  <c r="N4" i="39"/>
  <c r="H7" i="49" a="1"/>
  <c r="D10" i="49" a="1"/>
  <c r="E7" i="49" a="1"/>
  <c r="D39" i="39" l="1"/>
  <c r="D31" i="39"/>
  <c r="D16" i="39"/>
  <c r="D20" i="39"/>
  <c r="D26" i="39"/>
  <c r="D35" i="39"/>
  <c r="E7" i="49"/>
  <c r="D26" i="49" s="1"/>
  <c r="D10" i="49"/>
  <c r="H7" i="49"/>
  <c r="D44" i="50" a="1"/>
  <c r="M29" i="50" a="1"/>
  <c r="M36" i="50" a="1"/>
  <c r="M26" i="49" a="1"/>
  <c r="M16" i="49" a="1"/>
  <c r="M10" i="49" l="1"/>
  <c r="D9" i="49"/>
  <c r="D25" i="49" s="1"/>
  <c r="D27" i="49" s="1"/>
  <c r="M16" i="49"/>
  <c r="M26" i="49"/>
  <c r="D21" i="39"/>
  <c r="D36" i="39"/>
  <c r="M29" i="50"/>
  <c r="D22" i="50" s="1"/>
  <c r="M36" i="50"/>
  <c r="M5" i="49"/>
  <c r="M24" i="49"/>
  <c r="D44" i="50"/>
  <c r="D46" i="50" s="1"/>
  <c r="D47" i="50" s="1"/>
  <c r="M9" i="49" a="1"/>
  <c r="M9" i="49" l="1"/>
  <c r="M27" i="49" l="1"/>
  <c r="D2" i="4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28" authorId="0" shapeId="0" xr:uid="{A7E9B06D-A16B-49D8-BC48-CF90673C127A}">
      <text>
        <r>
          <rPr>
            <sz val="9"/>
            <color indexed="81"/>
            <rFont val="MS P ゴシック"/>
            <family val="3"/>
            <charset val="128"/>
          </rPr>
          <t>手元資金集計表の合計欄が反映します。</t>
        </r>
      </text>
    </comment>
    <comment ref="D29" authorId="0" shapeId="0" xr:uid="{9EB1C2A1-6A05-4402-B646-95F62C95964B}">
      <text>
        <r>
          <rPr>
            <sz val="9"/>
            <color indexed="81"/>
            <rFont val="MS P ゴシック"/>
            <family val="3"/>
            <charset val="128"/>
          </rPr>
          <t>資金繰り表のD16セル（小計(b1)）と一致します。一致しない場合M列にエラーが表示されます。</t>
        </r>
      </text>
    </comment>
    <comment ref="D31" authorId="0" shapeId="0" xr:uid="{169BFBC7-9B94-4AEF-9E81-86D553F02C0B}">
      <text>
        <r>
          <rPr>
            <sz val="9"/>
            <color indexed="81"/>
            <rFont val="MS P ゴシック"/>
            <family val="3"/>
            <charset val="128"/>
          </rPr>
          <t>内訳欄が5行では不足する場合、適宜行を追加してください。その際、「内訳」の金額全行が合計されるようにD9セル（合計欄）のSUM関数を確認してください。</t>
        </r>
      </text>
    </comment>
    <comment ref="C33" authorId="0" shapeId="0" xr:uid="{E563A536-6873-449F-B6D7-00700686E384}">
      <text>
        <r>
          <rPr>
            <sz val="9"/>
            <color indexed="81"/>
            <rFont val="MS P ゴシック"/>
            <family val="3"/>
            <charset val="128"/>
          </rPr>
          <t>D列に金額が記入されていて内訳や補足説明が未記入の場合エラーが表示されます。</t>
        </r>
      </text>
    </comment>
    <comment ref="D36" authorId="0" shapeId="0" xr:uid="{F006E1F2-5955-47B4-84A5-077B548AB232}">
      <text>
        <r>
          <rPr>
            <sz val="9"/>
            <color indexed="81"/>
            <rFont val="MS P ゴシック"/>
            <family val="3"/>
            <charset val="128"/>
          </rPr>
          <t>資金繰り表のD20セル（小計(b2)）と一致します。
一致しない場合M列にエラーが表示されます。</t>
        </r>
      </text>
    </comment>
    <comment ref="G36" authorId="0" shapeId="0" xr:uid="{700A5280-E61C-44B9-ABFE-33876A2905B5}">
      <text>
        <r>
          <rPr>
            <sz val="9"/>
            <color indexed="81"/>
            <rFont val="MS P ゴシック"/>
            <family val="3"/>
            <charset val="128"/>
          </rPr>
          <t>2026年8月以前の調達は「現在の手元資金」に含まれているので記入しなでください。</t>
        </r>
      </text>
    </comment>
    <comment ref="C37" authorId="0" shapeId="0" xr:uid="{10EF1DA2-2583-4F10-8012-BA911C8A0696}">
      <text>
        <r>
          <rPr>
            <sz val="9"/>
            <color indexed="81"/>
            <rFont val="MS P ゴシック"/>
            <family val="3"/>
            <charset val="128"/>
          </rPr>
          <t>出資意向確認書がある場合は、同書に記載してある出資者名と一致させてください。</t>
        </r>
      </text>
    </comment>
    <comment ref="D37" authorId="0" shapeId="0" xr:uid="{A278A8C7-9446-4990-9410-431B794CC88C}">
      <text>
        <r>
          <rPr>
            <sz val="9"/>
            <color indexed="81"/>
            <rFont val="MS P ゴシック"/>
            <family val="3"/>
            <charset val="128"/>
          </rPr>
          <t>相手先欄が6行では不足する場合は適宜行を追加してください。その際、「相手先」の金額全行が合計されるようにD16セル（合計欄）のSUM関数を確認してください。</t>
        </r>
      </text>
    </comment>
    <comment ref="J39" authorId="0" shapeId="0" xr:uid="{F662A0F5-ACA5-4570-99C4-B3C64B8E92E3}">
      <text>
        <r>
          <rPr>
            <sz val="9"/>
            <color indexed="81"/>
            <rFont val="MS P ゴシック"/>
            <family val="3"/>
            <charset val="128"/>
          </rPr>
          <t xml:space="preserve">D列に金額が記入されていてF列～J列が未記入の場合、エラーが表示されます。
</t>
        </r>
      </text>
    </comment>
    <comment ref="D43" authorId="0" shapeId="0" xr:uid="{1A44CDDC-5A24-45F7-8E6C-795FB5C4A14F}">
      <text>
        <r>
          <rPr>
            <sz val="9"/>
            <color indexed="81"/>
            <rFont val="MS P ゴシック"/>
            <family val="3"/>
            <charset val="128"/>
          </rPr>
          <t>資金繰り表のD39セル（平均グロスバーンレート）と一致します。</t>
        </r>
      </text>
    </comment>
    <comment ref="D44" authorId="0" shapeId="0" xr:uid="{86E2D3DA-1120-4E08-AA2E-238AAC66F5DA}">
      <text>
        <r>
          <rPr>
            <sz val="9"/>
            <color indexed="81"/>
            <rFont val="MS P ゴシック"/>
            <family val="3"/>
            <charset val="128"/>
          </rPr>
          <t>資金繰り表のD35セル（小計(c3)）と一致します。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39" authorId="0" shapeId="0" xr:uid="{C19DB71B-BC85-4A11-A141-CAED98829B08}">
      <text>
        <r>
          <rPr>
            <sz val="8"/>
            <color indexed="81"/>
            <rFont val="MS P ゴシック"/>
            <family val="3"/>
            <charset val="128"/>
          </rPr>
          <t>応募月から事業終了月までの平均グロスバーンレート</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<sst xmlns="http://schemas.openxmlformats.org/spreadsheetml/2006/main" count="297" uniqueCount="182">
  <si>
    <t>出資</t>
    <rPh sb="0" eb="2">
      <t>シュッシ</t>
    </rPh>
    <phoneticPr fontId="2"/>
  </si>
  <si>
    <t>決定</t>
    <rPh sb="0" eb="2">
      <t>ケッテイ</t>
    </rPh>
    <phoneticPr fontId="2"/>
  </si>
  <si>
    <t>千円</t>
    <rPh sb="0" eb="1">
      <t>セン</t>
    </rPh>
    <rPh sb="1" eb="2">
      <t>エン</t>
    </rPh>
    <phoneticPr fontId="2"/>
  </si>
  <si>
    <t>確度</t>
    <rPh sb="0" eb="2">
      <t>カクド</t>
    </rPh>
    <phoneticPr fontId="2"/>
  </si>
  <si>
    <t>出資/融資</t>
    <rPh sb="0" eb="2">
      <t>シュッシ</t>
    </rPh>
    <rPh sb="3" eb="5">
      <t>ユウシ</t>
    </rPh>
    <phoneticPr fontId="2"/>
  </si>
  <si>
    <t>内訳：</t>
    <rPh sb="0" eb="2">
      <t>ウチワケ</t>
    </rPh>
    <phoneticPr fontId="2"/>
  </si>
  <si>
    <t>相手先：</t>
    <rPh sb="0" eb="2">
      <t>アイテ</t>
    </rPh>
    <rPh sb="2" eb="3">
      <t>サキ</t>
    </rPh>
    <phoneticPr fontId="2"/>
  </si>
  <si>
    <t>予定時期（年月）</t>
    <rPh sb="0" eb="2">
      <t>ヨテイ</t>
    </rPh>
    <rPh sb="2" eb="4">
      <t>ジキ</t>
    </rPh>
    <rPh sb="5" eb="6">
      <t>ネン</t>
    </rPh>
    <rPh sb="6" eb="7">
      <t>ゲツ</t>
    </rPh>
    <phoneticPr fontId="2"/>
  </si>
  <si>
    <t>その他</t>
    <rPh sb="2" eb="3">
      <t>タ</t>
    </rPh>
    <phoneticPr fontId="2"/>
  </si>
  <si>
    <t>資金使途</t>
    <rPh sb="0" eb="2">
      <t>シキン</t>
    </rPh>
    <rPh sb="2" eb="4">
      <t>シト</t>
    </rPh>
    <phoneticPr fontId="2"/>
  </si>
  <si>
    <t>協議中(担当者レベル)</t>
    <rPh sb="0" eb="2">
      <t>キョウギ</t>
    </rPh>
    <rPh sb="2" eb="3">
      <t>チュウ</t>
    </rPh>
    <rPh sb="4" eb="7">
      <t>タントウシャ</t>
    </rPh>
    <phoneticPr fontId="2"/>
  </si>
  <si>
    <t>協議中(会社レベル)</t>
    <rPh sb="0" eb="3">
      <t>キョウギチュウ</t>
    </rPh>
    <rPh sb="4" eb="6">
      <t>カイシャ</t>
    </rPh>
    <phoneticPr fontId="2"/>
  </si>
  <si>
    <t>受付番号</t>
    <rPh sb="0" eb="2">
      <t>ウケツケ</t>
    </rPh>
    <rPh sb="2" eb="4">
      <t>バンゴウ</t>
    </rPh>
    <phoneticPr fontId="2"/>
  </si>
  <si>
    <t>提案者名</t>
    <rPh sb="0" eb="3">
      <t>テイアンシャ</t>
    </rPh>
    <rPh sb="3" eb="4">
      <t>メイ</t>
    </rPh>
    <phoneticPr fontId="2"/>
  </si>
  <si>
    <t>PL</t>
    <phoneticPr fontId="2"/>
  </si>
  <si>
    <t>売上高　（経営状態確認のため）</t>
    <rPh sb="0" eb="2">
      <t>ウリアゲ</t>
    </rPh>
    <rPh sb="2" eb="3">
      <t>ダカ</t>
    </rPh>
    <rPh sb="5" eb="7">
      <t>ケイエイ</t>
    </rPh>
    <rPh sb="7" eb="9">
      <t>ジョウタイ</t>
    </rPh>
    <rPh sb="9" eb="11">
      <t>カクニン</t>
    </rPh>
    <phoneticPr fontId="2"/>
  </si>
  <si>
    <t>前年同月の売上高</t>
    <rPh sb="0" eb="2">
      <t>ゼンネン</t>
    </rPh>
    <rPh sb="2" eb="3">
      <t>ドウ</t>
    </rPh>
    <rPh sb="3" eb="4">
      <t>ツキ</t>
    </rPh>
    <rPh sb="5" eb="7">
      <t>ウリアゲ</t>
    </rPh>
    <rPh sb="7" eb="8">
      <t>ダカ</t>
    </rPh>
    <phoneticPr fontId="2"/>
  </si>
  <si>
    <t>前月繰越金(＊1)(a)</t>
    <rPh sb="0" eb="1">
      <t>ゼン</t>
    </rPh>
    <rPh sb="1" eb="2">
      <t>ツキ</t>
    </rPh>
    <rPh sb="2" eb="4">
      <t>クリコシ</t>
    </rPh>
    <rPh sb="4" eb="5">
      <t>キン</t>
    </rPh>
    <phoneticPr fontId="2"/>
  </si>
  <si>
    <t>収入</t>
    <rPh sb="0" eb="2">
      <t>シュウニュウ</t>
    </rPh>
    <phoneticPr fontId="2"/>
  </si>
  <si>
    <t>短期借入金</t>
    <rPh sb="0" eb="2">
      <t>タンキ</t>
    </rPh>
    <rPh sb="2" eb="4">
      <t>シャクニュウ</t>
    </rPh>
    <rPh sb="4" eb="5">
      <t>キン</t>
    </rPh>
    <phoneticPr fontId="2"/>
  </si>
  <si>
    <t>その他収入</t>
    <rPh sb="2" eb="3">
      <t>タ</t>
    </rPh>
    <rPh sb="3" eb="5">
      <t>シュウニュウ</t>
    </rPh>
    <phoneticPr fontId="2"/>
  </si>
  <si>
    <t>合計(b)</t>
    <rPh sb="0" eb="2">
      <t>ゴウケイ</t>
    </rPh>
    <phoneticPr fontId="2"/>
  </si>
  <si>
    <t>支出</t>
    <rPh sb="0" eb="2">
      <t>シシュツ</t>
    </rPh>
    <phoneticPr fontId="2"/>
  </si>
  <si>
    <t>小計(c1)</t>
    <rPh sb="0" eb="2">
      <t>ショウケイ</t>
    </rPh>
    <phoneticPr fontId="2"/>
  </si>
  <si>
    <t>機械装置等費</t>
    <rPh sb="0" eb="2">
      <t>キカイ</t>
    </rPh>
    <rPh sb="2" eb="4">
      <t>ソウチ</t>
    </rPh>
    <rPh sb="4" eb="5">
      <t>トウ</t>
    </rPh>
    <rPh sb="5" eb="6">
      <t>ヒ</t>
    </rPh>
    <phoneticPr fontId="2"/>
  </si>
  <si>
    <t>労務費</t>
    <rPh sb="0" eb="3">
      <t>ロウムヒ</t>
    </rPh>
    <phoneticPr fontId="2"/>
  </si>
  <si>
    <t>その他経費</t>
    <rPh sb="2" eb="3">
      <t>タ</t>
    </rPh>
    <rPh sb="3" eb="5">
      <t>ケイヒ</t>
    </rPh>
    <phoneticPr fontId="2"/>
  </si>
  <si>
    <t>共同研究費</t>
    <rPh sb="0" eb="2">
      <t>キョウドウ</t>
    </rPh>
    <rPh sb="2" eb="4">
      <t>ケンキュウ</t>
    </rPh>
    <rPh sb="4" eb="5">
      <t>ヒ</t>
    </rPh>
    <phoneticPr fontId="2"/>
  </si>
  <si>
    <t>小計(c2)</t>
    <rPh sb="0" eb="2">
      <t>ショウケイ</t>
    </rPh>
    <phoneticPr fontId="2"/>
  </si>
  <si>
    <t>合計(c)</t>
    <rPh sb="0" eb="2">
      <t>ゴウケイ</t>
    </rPh>
    <phoneticPr fontId="2"/>
  </si>
  <si>
    <t>単月収支(d=b-c)</t>
    <rPh sb="0" eb="1">
      <t>タン</t>
    </rPh>
    <rPh sb="1" eb="2">
      <t>ゲツ</t>
    </rPh>
    <rPh sb="2" eb="4">
      <t>シュウシ</t>
    </rPh>
    <phoneticPr fontId="2"/>
  </si>
  <si>
    <t>翌月繰越現金(e=a+b-c)</t>
    <rPh sb="0" eb="1">
      <t>ヨク</t>
    </rPh>
    <rPh sb="1" eb="2">
      <t>ツキ</t>
    </rPh>
    <rPh sb="2" eb="4">
      <t>クリコシ</t>
    </rPh>
    <rPh sb="4" eb="6">
      <t>ゲンキン</t>
    </rPh>
    <phoneticPr fontId="2"/>
  </si>
  <si>
    <t>【注意】</t>
    <rPh sb="1" eb="3">
      <t>チュウイ</t>
    </rPh>
    <phoneticPr fontId="2"/>
  </si>
  <si>
    <t>応募フェーズ</t>
    <rPh sb="0" eb="2">
      <t>オウボ</t>
    </rPh>
    <phoneticPr fontId="2"/>
  </si>
  <si>
    <t>（NEDO記入）</t>
    <rPh sb="5" eb="7">
      <t>キニュウ</t>
    </rPh>
    <phoneticPr fontId="2"/>
  </si>
  <si>
    <t>返済等</t>
    <rPh sb="0" eb="2">
      <t>ヘンサイ</t>
    </rPh>
    <rPh sb="2" eb="3">
      <t>トウ</t>
    </rPh>
    <phoneticPr fontId="2"/>
  </si>
  <si>
    <t>長期借入金・社債償還</t>
    <rPh sb="0" eb="2">
      <t>チョウキ</t>
    </rPh>
    <rPh sb="2" eb="4">
      <t>シャクニュウ</t>
    </rPh>
    <rPh sb="4" eb="5">
      <t>キン</t>
    </rPh>
    <rPh sb="6" eb="10">
      <t>シャサイショウカン</t>
    </rPh>
    <phoneticPr fontId="2"/>
  </si>
  <si>
    <t>長期借入金・社債発行</t>
    <rPh sb="0" eb="2">
      <t>チョウキ</t>
    </rPh>
    <rPh sb="2" eb="4">
      <t>シャクニュウ</t>
    </rPh>
    <rPh sb="4" eb="5">
      <t>キン</t>
    </rPh>
    <rPh sb="6" eb="8">
      <t>シャサイ</t>
    </rPh>
    <rPh sb="8" eb="10">
      <t>ハッコウ</t>
    </rPh>
    <phoneticPr fontId="2"/>
  </si>
  <si>
    <t>小計(c3)</t>
    <rPh sb="0" eb="2">
      <t>ショウケイ</t>
    </rPh>
    <phoneticPr fontId="2"/>
  </si>
  <si>
    <t>仕入・外注等費</t>
    <rPh sb="0" eb="2">
      <t>シイ</t>
    </rPh>
    <rPh sb="3" eb="5">
      <t>ガイチュウ</t>
    </rPh>
    <rPh sb="5" eb="6">
      <t>トウ</t>
    </rPh>
    <rPh sb="6" eb="7">
      <t>ヒ</t>
    </rPh>
    <phoneticPr fontId="2"/>
  </si>
  <si>
    <t>人件費</t>
    <rPh sb="0" eb="3">
      <t>ジンケンヒ</t>
    </rPh>
    <phoneticPr fontId="2"/>
  </si>
  <si>
    <t>家賃及び賃借料</t>
    <rPh sb="0" eb="2">
      <t>ヤチン</t>
    </rPh>
    <rPh sb="2" eb="3">
      <t>オヨ</t>
    </rPh>
    <rPh sb="4" eb="7">
      <t>チンシャクリョウ</t>
    </rPh>
    <phoneticPr fontId="2"/>
  </si>
  <si>
    <t>その他支出</t>
    <rPh sb="2" eb="3">
      <t>タ</t>
    </rPh>
    <rPh sb="3" eb="5">
      <t>シシュツ</t>
    </rPh>
    <phoneticPr fontId="2"/>
  </si>
  <si>
    <t>営業活動・投資活動による
キャッシュイン</t>
    <rPh sb="0" eb="4">
      <t>エイギョウカツドウ</t>
    </rPh>
    <rPh sb="5" eb="9">
      <t>トウシカツドウ</t>
    </rPh>
    <phoneticPr fontId="2"/>
  </si>
  <si>
    <t>財務活動によるキャッシュイン</t>
    <rPh sb="0" eb="4">
      <t>ザイムカツドウ</t>
    </rPh>
    <phoneticPr fontId="2"/>
  </si>
  <si>
    <t>小計(b1)</t>
    <rPh sb="0" eb="2">
      <t>ショウケイ</t>
    </rPh>
    <phoneticPr fontId="2"/>
  </si>
  <si>
    <t>小計(b2)</t>
    <rPh sb="0" eb="2">
      <t>ショウケイ</t>
    </rPh>
    <phoneticPr fontId="2"/>
  </si>
  <si>
    <t>グロスバーンレート(f=c1+c2)</t>
    <phoneticPr fontId="2"/>
  </si>
  <si>
    <t>財務状況確認シート</t>
    <rPh sb="0" eb="2">
      <t>ザイム</t>
    </rPh>
    <rPh sb="2" eb="4">
      <t>ジョウキョウ</t>
    </rPh>
    <rPh sb="4" eb="6">
      <t>カクニン</t>
    </rPh>
    <phoneticPr fontId="2"/>
  </si>
  <si>
    <t>年</t>
    <rPh sb="0" eb="1">
      <t>ネン</t>
    </rPh>
    <phoneticPr fontId="2"/>
  </si>
  <si>
    <t>月</t>
    <rPh sb="0" eb="1">
      <t>ガツ</t>
    </rPh>
    <phoneticPr fontId="2"/>
  </si>
  <si>
    <t>売上入金</t>
    <rPh sb="0" eb="2">
      <t>ウリアゲ</t>
    </rPh>
    <rPh sb="2" eb="4">
      <t>ニュウキン</t>
    </rPh>
    <phoneticPr fontId="2"/>
  </si>
  <si>
    <t>単位：千円</t>
    <rPh sb="0" eb="2">
      <t>タンイ</t>
    </rPh>
    <rPh sb="3" eb="5">
      <t>センエン</t>
    </rPh>
    <phoneticPr fontId="2"/>
  </si>
  <si>
    <t>補足説明（融資の場合は融資の種類（プロパー融資、保証協会保証付き、公庫の資本性ローンなど）、返済期間（うち据置期間）、返済方法（元利均等、期日一括など）、担保有無他）</t>
    <rPh sb="0" eb="2">
      <t>ホソク</t>
    </rPh>
    <rPh sb="2" eb="4">
      <t>セツメイ</t>
    </rPh>
    <rPh sb="5" eb="7">
      <t>ユウシ</t>
    </rPh>
    <rPh sb="8" eb="10">
      <t>バアイ</t>
    </rPh>
    <rPh sb="11" eb="13">
      <t>ユウシ</t>
    </rPh>
    <rPh sb="14" eb="16">
      <t>シュルイ</t>
    </rPh>
    <rPh sb="21" eb="23">
      <t>ユウシ</t>
    </rPh>
    <rPh sb="24" eb="31">
      <t>ホショウキョウカイホショウツ</t>
    </rPh>
    <rPh sb="33" eb="35">
      <t>コウコ</t>
    </rPh>
    <rPh sb="36" eb="39">
      <t>シホンセイ</t>
    </rPh>
    <rPh sb="46" eb="50">
      <t>ヘンサイキカン</t>
    </rPh>
    <rPh sb="53" eb="57">
      <t>スエオキキカン</t>
    </rPh>
    <rPh sb="59" eb="63">
      <t>ヘンサイホウホウ</t>
    </rPh>
    <rPh sb="64" eb="68">
      <t>ガンリキントウ</t>
    </rPh>
    <rPh sb="69" eb="73">
      <t>キジツイッカツ</t>
    </rPh>
    <rPh sb="77" eb="79">
      <t>タンポ</t>
    </rPh>
    <rPh sb="79" eb="81">
      <t>ウム</t>
    </rPh>
    <rPh sb="81" eb="82">
      <t>ホカ</t>
    </rPh>
    <phoneticPr fontId="2"/>
  </si>
  <si>
    <t>分類番号41000</t>
    <rPh sb="0" eb="2">
      <t>ブンルイ</t>
    </rPh>
    <rPh sb="2" eb="4">
      <t>バンゴウ</t>
    </rPh>
    <phoneticPr fontId="2"/>
  </si>
  <si>
    <t>ヵ月</t>
    <rPh sb="1" eb="2">
      <t>ゲツ</t>
    </rPh>
    <phoneticPr fontId="2"/>
  </si>
  <si>
    <t>事業開始から
事業終了までの月数</t>
    <rPh sb="0" eb="4">
      <t>ジギョウカイシ</t>
    </rPh>
    <rPh sb="7" eb="11">
      <t>ジギョウシュウリョウ</t>
    </rPh>
    <rPh sb="14" eb="16">
      <t>ツキスウ</t>
    </rPh>
    <phoneticPr fontId="2"/>
  </si>
  <si>
    <t>月</t>
    <rPh sb="0" eb="1">
      <t>ツキ</t>
    </rPh>
    <phoneticPr fontId="2"/>
  </si>
  <si>
    <t>応募年月～事業開始前月までの月数</t>
    <rPh sb="0" eb="2">
      <t>オウボ</t>
    </rPh>
    <rPh sb="2" eb="3">
      <t>ネン</t>
    </rPh>
    <rPh sb="3" eb="4">
      <t>ゲツ</t>
    </rPh>
    <rPh sb="5" eb="7">
      <t>ジギョウ</t>
    </rPh>
    <rPh sb="7" eb="9">
      <t>カイシ</t>
    </rPh>
    <rPh sb="9" eb="11">
      <t>ゼンゲツ</t>
    </rPh>
    <rPh sb="14" eb="16">
      <t>ツキスウ</t>
    </rPh>
    <phoneticPr fontId="2"/>
  </si>
  <si>
    <t>事業開始から事業終了までの月数</t>
    <rPh sb="0" eb="2">
      <t>ジギョウ</t>
    </rPh>
    <rPh sb="2" eb="4">
      <t>カイシ</t>
    </rPh>
    <rPh sb="6" eb="10">
      <t>ジギョウシュウリョウ</t>
    </rPh>
    <rPh sb="13" eb="15">
      <t>ツキスウ</t>
    </rPh>
    <phoneticPr fontId="2"/>
  </si>
  <si>
    <t>応募月から事業開始の前月までの月数</t>
    <rPh sb="0" eb="3">
      <t>オウボツキ</t>
    </rPh>
    <rPh sb="5" eb="10">
      <t>ジギョ</t>
    </rPh>
    <rPh sb="10" eb="12">
      <t>ゼンゲツ</t>
    </rPh>
    <rPh sb="15" eb="17">
      <t>ツキスウ</t>
    </rPh>
    <phoneticPr fontId="2"/>
  </si>
  <si>
    <t>応募月～事業終了までの合計</t>
    <rPh sb="0" eb="2">
      <t>オウボ</t>
    </rPh>
    <rPh sb="2" eb="3">
      <t>ゲツ</t>
    </rPh>
    <rPh sb="4" eb="6">
      <t>ジギョウ</t>
    </rPh>
    <rPh sb="6" eb="8">
      <t>シュウリョウ</t>
    </rPh>
    <rPh sb="11" eb="13">
      <t>ゴウケイ</t>
    </rPh>
    <phoneticPr fontId="2"/>
  </si>
  <si>
    <t>←この色のセルは固定値あるいは自動計算です。</t>
    <rPh sb="3" eb="4">
      <t>イロ</t>
    </rPh>
    <rPh sb="8" eb="11">
      <t>コテイチ</t>
    </rPh>
    <rPh sb="15" eb="19">
      <t>ジドウケイサン</t>
    </rPh>
    <phoneticPr fontId="2"/>
  </si>
  <si>
    <t>←この色のセルは記入不要です。</t>
    <rPh sb="3" eb="4">
      <t>イロ</t>
    </rPh>
    <rPh sb="8" eb="12">
      <t>キニュウフヨウ</t>
    </rPh>
    <phoneticPr fontId="2"/>
  </si>
  <si>
    <t>本事業及び他事業</t>
    <rPh sb="0" eb="1">
      <t>ホン</t>
    </rPh>
    <rPh sb="1" eb="3">
      <t>ジギョウ</t>
    </rPh>
    <rPh sb="3" eb="4">
      <t>オヨ</t>
    </rPh>
    <rPh sb="5" eb="6">
      <t>タ</t>
    </rPh>
    <rPh sb="6" eb="8">
      <t>ジギョウ</t>
    </rPh>
    <phoneticPr fontId="2"/>
  </si>
  <si>
    <t>2027年度</t>
    <rPh sb="4" eb="6">
      <t>ネンド</t>
    </rPh>
    <phoneticPr fontId="2"/>
  </si>
  <si>
    <t>2028年度</t>
    <rPh sb="4" eb="6">
      <t>ネンド</t>
    </rPh>
    <phoneticPr fontId="2"/>
  </si>
  <si>
    <t>2029年度</t>
    <rPh sb="4" eb="6">
      <t>ネンド</t>
    </rPh>
    <phoneticPr fontId="2"/>
  </si>
  <si>
    <t>2026年度</t>
    <rPh sb="4" eb="6">
      <t>ネンド</t>
    </rPh>
    <phoneticPr fontId="2"/>
  </si>
  <si>
    <t>提案書応募月から貴社のNEDO事業終了月までの期間の資金繰りを、資金繰り表と対応した形で以下にサマリーしてください。</t>
    <rPh sb="0" eb="3">
      <t>テイアンショ</t>
    </rPh>
    <rPh sb="3" eb="5">
      <t>オウボ</t>
    </rPh>
    <rPh sb="5" eb="6">
      <t>ツキ</t>
    </rPh>
    <rPh sb="8" eb="10">
      <t>キシャ</t>
    </rPh>
    <rPh sb="17" eb="19">
      <t>シュウリョウ</t>
    </rPh>
    <rPh sb="19" eb="20">
      <t>ツキ</t>
    </rPh>
    <phoneticPr fontId="2"/>
  </si>
  <si>
    <t>色の箇所を入力してください。</t>
    <rPh sb="0" eb="1">
      <t>イロ</t>
    </rPh>
    <rPh sb="2" eb="4">
      <t>カショ</t>
    </rPh>
    <rPh sb="5" eb="7">
      <t>ニュウリョク</t>
    </rPh>
    <phoneticPr fontId="2"/>
  </si>
  <si>
    <t>事業終了年月</t>
    <rPh sb="0" eb="4">
      <t>ジギョウシュウリョウ</t>
    </rPh>
    <rPh sb="4" eb="5">
      <t>ネン</t>
    </rPh>
    <rPh sb="5" eb="6">
      <t>ツキ</t>
    </rPh>
    <phoneticPr fontId="2"/>
  </si>
  <si>
    <t>実施中の△△補助金の振込をN月に予定している。</t>
  </si>
  <si>
    <t>△△社の受注が決まっており高確度でM月の入金を予定している。※可能な限り確度別に行を分けて記入してください。</t>
    <rPh sb="31" eb="33">
      <t>カノウ</t>
    </rPh>
    <rPh sb="34" eb="35">
      <t>カギ</t>
    </rPh>
    <rPh sb="36" eb="38">
      <t>カクド</t>
    </rPh>
    <rPh sb="38" eb="39">
      <t>ベツ</t>
    </rPh>
    <rPh sb="40" eb="41">
      <t>ギョウ</t>
    </rPh>
    <rPh sb="42" eb="43">
      <t>ワ</t>
    </rPh>
    <rPh sb="45" eb="47">
      <t>キニュウ</t>
    </rPh>
    <phoneticPr fontId="2"/>
  </si>
  <si>
    <t>融資</t>
  </si>
  <si>
    <t>証拠
書類</t>
    <rPh sb="0" eb="2">
      <t>ショウコ</t>
    </rPh>
    <rPh sb="3" eb="5">
      <t>ショルイ</t>
    </rPh>
    <phoneticPr fontId="2"/>
  </si>
  <si>
    <t>Aキャピタル</t>
    <phoneticPr fontId="2"/>
  </si>
  <si>
    <t>Bキャピタルインベストメント</t>
    <phoneticPr fontId="2"/>
  </si>
  <si>
    <t>E銀行</t>
    <rPh sb="1" eb="3">
      <t>ギンコウ</t>
    </rPh>
    <phoneticPr fontId="2"/>
  </si>
  <si>
    <t>未定</t>
    <rPh sb="0" eb="2">
      <t>ミテイ</t>
    </rPh>
    <phoneticPr fontId="2"/>
  </si>
  <si>
    <t>資本性ローン、返済10年据え置き、一括返済、無担保を予定</t>
    <rPh sb="0" eb="2">
      <t>シホン</t>
    </rPh>
    <rPh sb="2" eb="3">
      <t>セイ</t>
    </rPh>
    <rPh sb="7" eb="9">
      <t>ヘンサイ</t>
    </rPh>
    <rPh sb="11" eb="12">
      <t>ネン</t>
    </rPh>
    <rPh sb="12" eb="13">
      <t>ス</t>
    </rPh>
    <rPh sb="14" eb="15">
      <t>オ</t>
    </rPh>
    <rPh sb="17" eb="19">
      <t>イッカツ</t>
    </rPh>
    <rPh sb="19" eb="21">
      <t>ヘンサイ</t>
    </rPh>
    <rPh sb="22" eb="25">
      <t>ムタンポ</t>
    </rPh>
    <rPh sb="26" eb="28">
      <t>ヨテイ</t>
    </rPh>
    <phoneticPr fontId="2"/>
  </si>
  <si>
    <t>（記載例）○○による売上</t>
    <rPh sb="1" eb="3">
      <t>キサイ</t>
    </rPh>
    <rPh sb="3" eb="4">
      <t>レイ</t>
    </rPh>
    <rPh sb="10" eb="12">
      <t>ウリアゲ</t>
    </rPh>
    <phoneticPr fontId="2"/>
  </si>
  <si>
    <t>（記載例）○○補助金</t>
    <rPh sb="1" eb="3">
      <t>キサイ</t>
    </rPh>
    <rPh sb="3" eb="4">
      <t>レイ</t>
    </rPh>
    <rPh sb="7" eb="10">
      <t>ホジョキン</t>
    </rPh>
    <phoneticPr fontId="2"/>
  </si>
  <si>
    <t>実績払は前払いではありません。事業期間中は必要経費を立替える必要があります。また、消費税は自己負担です。</t>
    <rPh sb="0" eb="2">
      <t>ジッセキ</t>
    </rPh>
    <rPh sb="2" eb="3">
      <t>バライ</t>
    </rPh>
    <rPh sb="4" eb="6">
      <t>マエバラ</t>
    </rPh>
    <rPh sb="15" eb="17">
      <t>ジギョウ</t>
    </rPh>
    <rPh sb="17" eb="20">
      <t>キカンチュウ</t>
    </rPh>
    <rPh sb="21" eb="23">
      <t>ヒツヨウ</t>
    </rPh>
    <rPh sb="23" eb="25">
      <t>ケイヒ</t>
    </rPh>
    <rPh sb="26" eb="28">
      <t>タテカ</t>
    </rPh>
    <rPh sb="30" eb="32">
      <t>ヒツヨウ</t>
    </rPh>
    <rPh sb="41" eb="44">
      <t>ショウヒゼイ</t>
    </rPh>
    <rPh sb="45" eb="47">
      <t>ジコ</t>
    </rPh>
    <rPh sb="47" eb="49">
      <t>フタン</t>
    </rPh>
    <phoneticPr fontId="2"/>
  </si>
  <si>
    <t>金融機関等名称</t>
    <rPh sb="0" eb="4">
      <t>キンユウキカン</t>
    </rPh>
    <rPh sb="4" eb="5">
      <t>トウ</t>
    </rPh>
    <rPh sb="5" eb="7">
      <t>メイショウ</t>
    </rPh>
    <phoneticPr fontId="2"/>
  </si>
  <si>
    <t>支店名等</t>
    <rPh sb="0" eb="2">
      <t>シテン</t>
    </rPh>
    <rPh sb="2" eb="3">
      <t>メイ</t>
    </rPh>
    <rPh sb="3" eb="4">
      <t>トウ</t>
    </rPh>
    <phoneticPr fontId="2"/>
  </si>
  <si>
    <t>備考（外貨額と換算レート等）</t>
    <rPh sb="0" eb="2">
      <t>ビコウ</t>
    </rPh>
    <rPh sb="3" eb="5">
      <t>ガイカ</t>
    </rPh>
    <rPh sb="5" eb="6">
      <t>ガク</t>
    </rPh>
    <rPh sb="7" eb="9">
      <t>カンザン</t>
    </rPh>
    <rPh sb="12" eb="13">
      <t>ナド</t>
    </rPh>
    <phoneticPr fontId="2"/>
  </si>
  <si>
    <t>残高（円貨） 単位：円</t>
    <rPh sb="0" eb="2">
      <t>ザンダカ</t>
    </rPh>
    <rPh sb="3" eb="5">
      <t>エンカ</t>
    </rPh>
    <rPh sb="7" eb="9">
      <t>タンイ</t>
    </rPh>
    <rPh sb="10" eb="11">
      <t>エン</t>
    </rPh>
    <phoneticPr fontId="2"/>
  </si>
  <si>
    <t>※小口現金を記載する場合は、金融機関等名称欄に「小口現金」と記載し、支店名等は空欄としてください。</t>
    <rPh sb="1" eb="5">
      <t>コグチゲンキン</t>
    </rPh>
    <rPh sb="6" eb="8">
      <t>キサイ</t>
    </rPh>
    <rPh sb="10" eb="12">
      <t>バアイ</t>
    </rPh>
    <rPh sb="14" eb="21">
      <t>キンユウキカントウメイショウ</t>
    </rPh>
    <rPh sb="21" eb="22">
      <t>ラン</t>
    </rPh>
    <rPh sb="24" eb="28">
      <t>コグチゲンキン</t>
    </rPh>
    <rPh sb="30" eb="32">
      <t>キサイ</t>
    </rPh>
    <rPh sb="34" eb="38">
      <t>シテンメイトウ</t>
    </rPh>
    <rPh sb="39" eb="41">
      <t>クウラン</t>
    </rPh>
    <phoneticPr fontId="2"/>
  </si>
  <si>
    <t>提案者名</t>
    <rPh sb="0" eb="4">
      <t>テイアンシャメイ</t>
    </rPh>
    <phoneticPr fontId="2"/>
  </si>
  <si>
    <t>証明書類
との照合</t>
    <rPh sb="0" eb="4">
      <t>ショウメイショルイ</t>
    </rPh>
    <rPh sb="7" eb="9">
      <t>ショウゴウ</t>
    </rPh>
    <phoneticPr fontId="2"/>
  </si>
  <si>
    <t>手元資金集計表</t>
    <rPh sb="0" eb="4">
      <t>テモトシキン</t>
    </rPh>
    <rPh sb="4" eb="7">
      <t>シュウケイヒョウ</t>
    </rPh>
    <phoneticPr fontId="2"/>
  </si>
  <si>
    <t>資金繰り表</t>
    <rPh sb="0" eb="3">
      <t>シキング</t>
    </rPh>
    <rPh sb="4" eb="5">
      <t>ヒョウ</t>
    </rPh>
    <phoneticPr fontId="2"/>
  </si>
  <si>
    <t>金額は千円単位で記入願います。</t>
    <rPh sb="0" eb="2">
      <t>キンガク</t>
    </rPh>
    <rPh sb="3" eb="7">
      <t>センエンタンイ</t>
    </rPh>
    <rPh sb="8" eb="11">
      <t>キニュウネガ</t>
    </rPh>
    <phoneticPr fontId="2"/>
  </si>
  <si>
    <t>←この色のセルは他のセルからの転記あるいは自動計算です。</t>
    <rPh sb="3" eb="4">
      <t>イロ</t>
    </rPh>
    <rPh sb="8" eb="17">
      <t>タノセルカラノテンキ</t>
    </rPh>
    <rPh sb="21" eb="25">
      <t>ジドウケイサン</t>
    </rPh>
    <phoneticPr fontId="2"/>
  </si>
  <si>
    <t>資金繰り表シート下段の注記をご参照願います。</t>
    <rPh sb="0" eb="3">
      <t>シキング</t>
    </rPh>
    <rPh sb="4" eb="5">
      <t>ヒョウ</t>
    </rPh>
    <rPh sb="8" eb="10">
      <t>ゲダン</t>
    </rPh>
    <rPh sb="11" eb="13">
      <t>チュウキ</t>
    </rPh>
    <rPh sb="15" eb="18">
      <t>サンショウネガ</t>
    </rPh>
    <phoneticPr fontId="2"/>
  </si>
  <si>
    <t>7行目</t>
    <rPh sb="1" eb="3">
      <t>ギョウメ</t>
    </rPh>
    <phoneticPr fontId="2"/>
  </si>
  <si>
    <t>8行目</t>
    <rPh sb="1" eb="3">
      <t>ギョウメ</t>
    </rPh>
    <phoneticPr fontId="2"/>
  </si>
  <si>
    <t>9行目</t>
    <rPh sb="1" eb="3">
      <t>ギョウメ</t>
    </rPh>
    <phoneticPr fontId="2"/>
  </si>
  <si>
    <t>10行目</t>
    <rPh sb="2" eb="4">
      <t>ギョウメ</t>
    </rPh>
    <phoneticPr fontId="2"/>
  </si>
  <si>
    <t>11行目</t>
    <rPh sb="2" eb="4">
      <t>ギョウメ</t>
    </rPh>
    <phoneticPr fontId="2"/>
  </si>
  <si>
    <t>12行目</t>
    <rPh sb="2" eb="4">
      <t>ギョウメ</t>
    </rPh>
    <phoneticPr fontId="2"/>
  </si>
  <si>
    <t>13行目</t>
    <rPh sb="2" eb="4">
      <t>ギョウメ</t>
    </rPh>
    <phoneticPr fontId="2"/>
  </si>
  <si>
    <t>14行目</t>
    <rPh sb="2" eb="4">
      <t>ギョウメ</t>
    </rPh>
    <phoneticPr fontId="2"/>
  </si>
  <si>
    <t>15行目</t>
    <rPh sb="2" eb="4">
      <t>ギョウメ</t>
    </rPh>
    <phoneticPr fontId="2"/>
  </si>
  <si>
    <t>16行目</t>
    <rPh sb="2" eb="4">
      <t>ギョウメ</t>
    </rPh>
    <phoneticPr fontId="2"/>
  </si>
  <si>
    <t>17行目</t>
    <rPh sb="2" eb="4">
      <t>ギョウメ</t>
    </rPh>
    <phoneticPr fontId="2"/>
  </si>
  <si>
    <t>18行目</t>
    <rPh sb="2" eb="4">
      <t>ギョウメ</t>
    </rPh>
    <phoneticPr fontId="2"/>
  </si>
  <si>
    <t>19行目</t>
    <rPh sb="2" eb="4">
      <t>ギョウメ</t>
    </rPh>
    <phoneticPr fontId="2"/>
  </si>
  <si>
    <t>20行目</t>
    <rPh sb="2" eb="4">
      <t>ギョウメ</t>
    </rPh>
    <phoneticPr fontId="2"/>
  </si>
  <si>
    <t>21行目</t>
    <rPh sb="2" eb="4">
      <t>ギョウメ</t>
    </rPh>
    <phoneticPr fontId="2"/>
  </si>
  <si>
    <t>22行目</t>
    <rPh sb="2" eb="4">
      <t>ギョウメ</t>
    </rPh>
    <phoneticPr fontId="2"/>
  </si>
  <si>
    <t>23行目</t>
    <rPh sb="2" eb="4">
      <t>ギョウメ</t>
    </rPh>
    <phoneticPr fontId="2"/>
  </si>
  <si>
    <t>24行目</t>
    <rPh sb="2" eb="4">
      <t>ギョウメ</t>
    </rPh>
    <phoneticPr fontId="2"/>
  </si>
  <si>
    <t>25行目</t>
    <rPh sb="2" eb="4">
      <t>ギョウメ</t>
    </rPh>
    <phoneticPr fontId="2"/>
  </si>
  <si>
    <t>26行目</t>
    <rPh sb="2" eb="4">
      <t>ギョウメ</t>
    </rPh>
    <phoneticPr fontId="2"/>
  </si>
  <si>
    <t>27行目</t>
    <rPh sb="2" eb="4">
      <t>ギョウメ</t>
    </rPh>
    <phoneticPr fontId="2"/>
  </si>
  <si>
    <t>提案者名は、資金繰り表のA2セル、財務状況確認シートのH2セルに反映します。</t>
    <rPh sb="0" eb="4">
      <t>テイアンシャメイ</t>
    </rPh>
    <rPh sb="6" eb="9">
      <t>シキング</t>
    </rPh>
    <rPh sb="10" eb="11">
      <t>ヒョウ</t>
    </rPh>
    <rPh sb="17" eb="23">
      <t>ザイムジョウキョウカクニン</t>
    </rPh>
    <rPh sb="32" eb="34">
      <t>ハンエイ</t>
    </rPh>
    <phoneticPr fontId="2"/>
  </si>
  <si>
    <t>金額は円単位で記入願います。</t>
    <rPh sb="0" eb="2">
      <t>キンガク</t>
    </rPh>
    <rPh sb="3" eb="6">
      <t>エンタンイ</t>
    </rPh>
    <rPh sb="7" eb="10">
      <t>キニュウネガ</t>
    </rPh>
    <phoneticPr fontId="2"/>
  </si>
  <si>
    <t>←資金繰り表のA2セルと財務状況確認シートのH2セルに反映します。</t>
    <rPh sb="1" eb="4">
      <t>シキング</t>
    </rPh>
    <rPh sb="5" eb="6">
      <t>ヒョウ</t>
    </rPh>
    <rPh sb="12" eb="18">
      <t>ザイムジョウキョウカクニン</t>
    </rPh>
    <rPh sb="27" eb="29">
      <t>ハンエイ</t>
    </rPh>
    <phoneticPr fontId="2"/>
  </si>
  <si>
    <t>総額△億円のシリーズAを予定。現在契約書のレビュー中。出資意向確認書あり。</t>
    <rPh sb="0" eb="2">
      <t>ソウガク</t>
    </rPh>
    <rPh sb="3" eb="4">
      <t>オク</t>
    </rPh>
    <rPh sb="4" eb="5">
      <t>エン</t>
    </rPh>
    <rPh sb="12" eb="14">
      <t>ヨテイ</t>
    </rPh>
    <rPh sb="15" eb="17">
      <t>ゲンザイ</t>
    </rPh>
    <rPh sb="17" eb="20">
      <t>ケイヤクショ</t>
    </rPh>
    <rPh sb="25" eb="26">
      <t>チュウ</t>
    </rPh>
    <rPh sb="27" eb="34">
      <t>シュッシイコウカクニンショ</t>
    </rPh>
    <phoneticPr fontId="2"/>
  </si>
  <si>
    <r>
      <t xml:space="preserve">支出
</t>
    </r>
    <r>
      <rPr>
        <b/>
        <sz val="9"/>
        <color theme="1"/>
        <rFont val="ＭＳ Ｐゴシック"/>
        <family val="3"/>
        <charset val="128"/>
        <scheme val="minor"/>
      </rPr>
      <t>（除く、本提案事業支出）</t>
    </r>
    <rPh sb="0" eb="2">
      <t>シシュツ</t>
    </rPh>
    <rPh sb="4" eb="5">
      <t>ノゾ</t>
    </rPh>
    <rPh sb="7" eb="8">
      <t>ホン</t>
    </rPh>
    <rPh sb="8" eb="10">
      <t>テイアン</t>
    </rPh>
    <rPh sb="10" eb="12">
      <t>ジギョウ</t>
    </rPh>
    <rPh sb="12" eb="14">
      <t>シシュツ</t>
    </rPh>
    <phoneticPr fontId="2"/>
  </si>
  <si>
    <t>本提案事業
支出</t>
    <rPh sb="0" eb="1">
      <t>ホン</t>
    </rPh>
    <rPh sb="1" eb="3">
      <t>テイアン</t>
    </rPh>
    <rPh sb="3" eb="5">
      <t>ジギョウ</t>
    </rPh>
    <rPh sb="6" eb="8">
      <t>シシュツ</t>
    </rPh>
    <phoneticPr fontId="2"/>
  </si>
  <si>
    <t>本提案事業補助金収入(＊2)</t>
    <rPh sb="0" eb="5">
      <t>ホンテイアンジギョウ</t>
    </rPh>
    <rPh sb="5" eb="8">
      <t>ホジョキン</t>
    </rPh>
    <rPh sb="8" eb="10">
      <t>シュウニュウ</t>
    </rPh>
    <phoneticPr fontId="2"/>
  </si>
  <si>
    <t>その他補助金収入</t>
    <rPh sb="2" eb="3">
      <t>タ</t>
    </rPh>
    <rPh sb="3" eb="6">
      <t>ホジョキン</t>
    </rPh>
    <rPh sb="6" eb="8">
      <t>シュウニュウ</t>
    </rPh>
    <phoneticPr fontId="2"/>
  </si>
  <si>
    <t>内容及び確度に関する補足説明</t>
    <rPh sb="0" eb="2">
      <t>ナイヨウ</t>
    </rPh>
    <rPh sb="2" eb="3">
      <t>オヨ</t>
    </rPh>
    <rPh sb="4" eb="6">
      <t>カクド</t>
    </rPh>
    <rPh sb="7" eb="8">
      <t>カン</t>
    </rPh>
    <rPh sb="10" eb="12">
      <t>ホソク</t>
    </rPh>
    <rPh sb="12" eb="14">
      <t>セツメイ</t>
    </rPh>
    <phoneticPr fontId="2"/>
  </si>
  <si>
    <t>補助事業に計上が認められる経費は事業期間中に発注、納品、検収または支払いが完了するものです。（検収ベースでの計上か支払いベースでの計上かは事業開始時に選択）</t>
    <rPh sb="0" eb="2">
      <t>ホジョ</t>
    </rPh>
    <rPh sb="2" eb="4">
      <t>ジギョウ</t>
    </rPh>
    <rPh sb="5" eb="7">
      <t>ケイジョウ</t>
    </rPh>
    <rPh sb="8" eb="9">
      <t>ミト</t>
    </rPh>
    <rPh sb="13" eb="15">
      <t>ケイヒ</t>
    </rPh>
    <rPh sb="16" eb="18">
      <t>ジギョウ</t>
    </rPh>
    <rPh sb="18" eb="21">
      <t>キカンチュウ</t>
    </rPh>
    <rPh sb="22" eb="24">
      <t>ハッチュウ</t>
    </rPh>
    <rPh sb="25" eb="27">
      <t>ノウヒン</t>
    </rPh>
    <rPh sb="28" eb="30">
      <t>ケンシュウ</t>
    </rPh>
    <rPh sb="33" eb="35">
      <t>シハラ</t>
    </rPh>
    <rPh sb="37" eb="39">
      <t>カンリョウ</t>
    </rPh>
    <rPh sb="47" eb="49">
      <t>ケンシュウ</t>
    </rPh>
    <rPh sb="54" eb="56">
      <t>ケイジョウ</t>
    </rPh>
    <rPh sb="57" eb="59">
      <t>シハラ</t>
    </rPh>
    <rPh sb="65" eb="67">
      <t>ケイジョウ</t>
    </rPh>
    <rPh sb="69" eb="74">
      <t>ジギョウカイシジ</t>
    </rPh>
    <rPh sb="75" eb="77">
      <t>センタク</t>
    </rPh>
    <phoneticPr fontId="2"/>
  </si>
  <si>
    <t xml:space="preserve"> 本提案事業以外の補助金を受給中（受給予定）の場合は、「その他補助金収入」に記載してください。</t>
    <rPh sb="1" eb="2">
      <t>ホン</t>
    </rPh>
    <rPh sb="2" eb="4">
      <t>テイアン</t>
    </rPh>
    <rPh sb="4" eb="6">
      <t>ジギョウ</t>
    </rPh>
    <rPh sb="6" eb="8">
      <t>イガイ</t>
    </rPh>
    <rPh sb="9" eb="12">
      <t>ホジョキン</t>
    </rPh>
    <rPh sb="13" eb="15">
      <t>ジュキュウ</t>
    </rPh>
    <rPh sb="15" eb="16">
      <t>チュウ</t>
    </rPh>
    <rPh sb="17" eb="21">
      <t>ジュキュウヨテイ</t>
    </rPh>
    <rPh sb="23" eb="25">
      <t>バアイ</t>
    </rPh>
    <rPh sb="30" eb="31">
      <t>タ</t>
    </rPh>
    <rPh sb="31" eb="34">
      <t>ホジョキン</t>
    </rPh>
    <rPh sb="34" eb="36">
      <t>シュウニュウ</t>
    </rPh>
    <rPh sb="38" eb="40">
      <t>キサイ</t>
    </rPh>
    <phoneticPr fontId="2"/>
  </si>
  <si>
    <t>＊2：本提案事業の補助金の実績払請求、精算払請求による入金（実績払は原則5月、8月、11月、2月。必要とする場合に限り1回/月を限度に他の月も対応可）</t>
    <rPh sb="3" eb="4">
      <t>ホン</t>
    </rPh>
    <rPh sb="4" eb="6">
      <t>テイアン</t>
    </rPh>
    <rPh sb="6" eb="8">
      <t>ジギョウ</t>
    </rPh>
    <rPh sb="9" eb="12">
      <t>ホジョキン</t>
    </rPh>
    <rPh sb="13" eb="15">
      <t>ジッセキ</t>
    </rPh>
    <rPh sb="15" eb="16">
      <t>バライ</t>
    </rPh>
    <rPh sb="16" eb="18">
      <t>セイキュウ</t>
    </rPh>
    <rPh sb="19" eb="22">
      <t>セイサンバライ</t>
    </rPh>
    <rPh sb="22" eb="24">
      <t>セイキュウ</t>
    </rPh>
    <rPh sb="27" eb="29">
      <t>ニュウキン</t>
    </rPh>
    <rPh sb="30" eb="32">
      <t>ジッセキ</t>
    </rPh>
    <rPh sb="32" eb="33">
      <t>バライ</t>
    </rPh>
    <rPh sb="34" eb="36">
      <t>ゲンソク</t>
    </rPh>
    <rPh sb="37" eb="38">
      <t>ツキ</t>
    </rPh>
    <rPh sb="40" eb="41">
      <t>ガツ</t>
    </rPh>
    <rPh sb="44" eb="45">
      <t>ガツ</t>
    </rPh>
    <rPh sb="47" eb="48">
      <t>ガツ</t>
    </rPh>
    <rPh sb="49" eb="51">
      <t>ヒツヨウ</t>
    </rPh>
    <rPh sb="54" eb="56">
      <t>バアイ</t>
    </rPh>
    <rPh sb="57" eb="58">
      <t>カギ</t>
    </rPh>
    <rPh sb="60" eb="61">
      <t>カイ</t>
    </rPh>
    <rPh sb="62" eb="63">
      <t>ツキ</t>
    </rPh>
    <rPh sb="64" eb="66">
      <t>ゲンド</t>
    </rPh>
    <rPh sb="67" eb="68">
      <t>タ</t>
    </rPh>
    <rPh sb="69" eb="70">
      <t>ツキ</t>
    </rPh>
    <rPh sb="71" eb="73">
      <t>タイオウ</t>
    </rPh>
    <rPh sb="73" eb="74">
      <t>カ</t>
    </rPh>
    <phoneticPr fontId="2"/>
  </si>
  <si>
    <t>エラー表示</t>
    <phoneticPr fontId="2"/>
  </si>
  <si>
    <t>↑提案書の事業終了年月を入力して下さい。</t>
    <rPh sb="1" eb="4">
      <t>テイアンショ</t>
    </rPh>
    <rPh sb="5" eb="9">
      <t>ジギョウシュウリョウ</t>
    </rPh>
    <rPh sb="9" eb="10">
      <t>ネン</t>
    </rPh>
    <rPh sb="10" eb="11">
      <t>ツキ</t>
    </rPh>
    <rPh sb="12" eb="14">
      <t>ニュウリョク</t>
    </rPh>
    <phoneticPr fontId="2"/>
  </si>
  <si>
    <t>本提案事業補助金</t>
    <rPh sb="0" eb="1">
      <t>ホン</t>
    </rPh>
    <rPh sb="1" eb="3">
      <t>テイアン</t>
    </rPh>
    <rPh sb="3" eb="5">
      <t>ジギョウ</t>
    </rPh>
    <rPh sb="5" eb="8">
      <t>ホジョキン</t>
    </rPh>
    <phoneticPr fontId="2"/>
  </si>
  <si>
    <t>法人設立前のため手元資金残高が0の場合は右欄で「法人設立前」を選択→</t>
    <rPh sb="0" eb="5">
      <t>ホウジンセツリツマエ</t>
    </rPh>
    <rPh sb="8" eb="12">
      <t>テモトシキン</t>
    </rPh>
    <rPh sb="12" eb="14">
      <t>ザンダカ</t>
    </rPh>
    <rPh sb="17" eb="19">
      <t>バアイ</t>
    </rPh>
    <rPh sb="20" eb="22">
      <t>ミギラン</t>
    </rPh>
    <rPh sb="24" eb="29">
      <t>ホウジンセツリツマエ</t>
    </rPh>
    <rPh sb="31" eb="33">
      <t>センタク</t>
    </rPh>
    <phoneticPr fontId="2"/>
  </si>
  <si>
    <r>
      <t>ヵ月　</t>
    </r>
    <r>
      <rPr>
        <sz val="8"/>
        <color theme="1"/>
        <rFont val="ＭＳ Ｐゴシック"/>
        <family val="3"/>
        <charset val="128"/>
        <scheme val="minor"/>
      </rPr>
      <t>※自動転記</t>
    </r>
    <rPh sb="1" eb="2">
      <t>ゲツ</t>
    </rPh>
    <rPh sb="4" eb="8">
      <t>ジドウテンキ</t>
    </rPh>
    <phoneticPr fontId="2"/>
  </si>
  <si>
    <r>
      <t>ヵ月　</t>
    </r>
    <r>
      <rPr>
        <sz val="8"/>
        <color theme="1"/>
        <rFont val="ＭＳ Ｐゴシック"/>
        <family val="3"/>
        <charset val="128"/>
        <scheme val="minor"/>
      </rPr>
      <t>※自動転記</t>
    </r>
    <rPh sb="1" eb="2">
      <t>ゲツ</t>
    </rPh>
    <phoneticPr fontId="2"/>
  </si>
  <si>
    <r>
      <t>千円</t>
    </r>
    <r>
      <rPr>
        <sz val="8"/>
        <color theme="1"/>
        <rFont val="ＭＳ Ｐゴシック"/>
        <family val="3"/>
        <charset val="128"/>
        <scheme val="minor"/>
      </rPr>
      <t>※自動転記</t>
    </r>
    <rPh sb="0" eb="1">
      <t>セン</t>
    </rPh>
    <rPh sb="1" eb="2">
      <t>エン</t>
    </rPh>
    <rPh sb="3" eb="7">
      <t>ジドウテンキ</t>
    </rPh>
    <phoneticPr fontId="2"/>
  </si>
  <si>
    <r>
      <t xml:space="preserve">千円
</t>
    </r>
    <r>
      <rPr>
        <sz val="8"/>
        <color theme="1"/>
        <rFont val="ＭＳ Ｐゴシック"/>
        <family val="3"/>
        <charset val="128"/>
        <scheme val="minor"/>
      </rPr>
      <t>※自動計算</t>
    </r>
    <rPh sb="0" eb="1">
      <t>セン</t>
    </rPh>
    <rPh sb="1" eb="2">
      <t>エン</t>
    </rPh>
    <rPh sb="4" eb="6">
      <t>ジドウ</t>
    </rPh>
    <rPh sb="6" eb="8">
      <t>ケイサン</t>
    </rPh>
    <phoneticPr fontId="2"/>
  </si>
  <si>
    <r>
      <t xml:space="preserve">千円／月
</t>
    </r>
    <r>
      <rPr>
        <sz val="8"/>
        <color theme="1"/>
        <rFont val="ＭＳ Ｐゴシック"/>
        <family val="3"/>
        <charset val="128"/>
        <scheme val="minor"/>
      </rPr>
      <t>※自動転記</t>
    </r>
    <rPh sb="0" eb="2">
      <t>センエン</t>
    </rPh>
    <rPh sb="3" eb="4">
      <t>ツキ</t>
    </rPh>
    <rPh sb="6" eb="10">
      <t>ジドウテンキ</t>
    </rPh>
    <phoneticPr fontId="2"/>
  </si>
  <si>
    <r>
      <t xml:space="preserve">千円
</t>
    </r>
    <r>
      <rPr>
        <sz val="8"/>
        <color theme="1"/>
        <rFont val="ＭＳ Ｐゴシック"/>
        <family val="3"/>
        <charset val="128"/>
        <scheme val="minor"/>
      </rPr>
      <t>※自動転記</t>
    </r>
    <rPh sb="0" eb="1">
      <t>セン</t>
    </rPh>
    <rPh sb="1" eb="2">
      <t>エン</t>
    </rPh>
    <rPh sb="4" eb="6">
      <t>ジドウ</t>
    </rPh>
    <rPh sb="6" eb="8">
      <t>テンキ</t>
    </rPh>
    <phoneticPr fontId="2"/>
  </si>
  <si>
    <t>C、Dについては、行が不足する場合は追加してください。その際、「内訳」あるいは「相手先」の全行の金額が合計されるように太枠セルのSUM関数を確認してください。</t>
    <rPh sb="29" eb="30">
      <t>サイ</t>
    </rPh>
    <rPh sb="32" eb="34">
      <t>ウチワケ</t>
    </rPh>
    <rPh sb="40" eb="43">
      <t>アイテサキ</t>
    </rPh>
    <rPh sb="45" eb="47">
      <t>ゼンギョウ</t>
    </rPh>
    <rPh sb="48" eb="50">
      <t>キンガク</t>
    </rPh>
    <rPh sb="51" eb="53">
      <t>ゴウケイ</t>
    </rPh>
    <rPh sb="59" eb="61">
      <t>フトワク</t>
    </rPh>
    <rPh sb="67" eb="69">
      <t>カンスウ</t>
    </rPh>
    <rPh sb="70" eb="72">
      <t>カクニン</t>
    </rPh>
    <phoneticPr fontId="2"/>
  </si>
  <si>
    <t>E. 提案書応募月からNEDO事業終了までの平均グロスバーンレート</t>
    <rPh sb="3" eb="6">
      <t>テイアンショ</t>
    </rPh>
    <rPh sb="6" eb="8">
      <t>オウボ</t>
    </rPh>
    <rPh sb="8" eb="9">
      <t>ツキ</t>
    </rPh>
    <rPh sb="15" eb="17">
      <t>ジギョウ</t>
    </rPh>
    <rPh sb="17" eb="19">
      <t>シュウリョウ</t>
    </rPh>
    <rPh sb="22" eb="24">
      <t>ヘイキン</t>
    </rPh>
    <phoneticPr fontId="2"/>
  </si>
  <si>
    <t>F. 提案書応募月からNEDO事業終了までの返済等の総額</t>
    <rPh sb="22" eb="24">
      <t>ヘンサイ</t>
    </rPh>
    <rPh sb="24" eb="25">
      <t>トウ</t>
    </rPh>
    <rPh sb="26" eb="28">
      <t>ソウガク</t>
    </rPh>
    <phoneticPr fontId="2"/>
  </si>
  <si>
    <t>H. 提案書応募月からNEDO事業終了までの総費用
（=E×（Aの月数合計）+F)</t>
    <rPh sb="3" eb="6">
      <t>テイアンショ</t>
    </rPh>
    <rPh sb="6" eb="8">
      <t>オウボ</t>
    </rPh>
    <rPh sb="8" eb="9">
      <t>ツキ</t>
    </rPh>
    <rPh sb="14" eb="16">
      <t>ジギョウ</t>
    </rPh>
    <rPh sb="16" eb="18">
      <t>シュウリョウ</t>
    </rPh>
    <rPh sb="21" eb="22">
      <t>ソウ</t>
    </rPh>
    <rPh sb="22" eb="24">
      <t>ヒヨウ</t>
    </rPh>
    <rPh sb="32" eb="34">
      <t>ツキスウ</t>
    </rPh>
    <rPh sb="34" eb="36">
      <t>ゴウケイ</t>
    </rPh>
    <phoneticPr fontId="2"/>
  </si>
  <si>
    <t>I. 余裕資金（=G-H）
※マイナスの場合、資金ショートの可能性あり</t>
    <rPh sb="3" eb="5">
      <t>ヨユウ</t>
    </rPh>
    <rPh sb="5" eb="7">
      <t>シキン</t>
    </rPh>
    <phoneticPr fontId="2"/>
  </si>
  <si>
    <r>
      <t xml:space="preserve">C 提案書応募月からNEDO事業終了までの収入合計
</t>
    </r>
    <r>
      <rPr>
        <sz val="11"/>
        <rFont val="ＭＳ Ｐゴシック"/>
        <family val="3"/>
        <charset val="128"/>
        <scheme val="minor"/>
      </rPr>
      <t>※営業活動や投資活動によるキャッシュイン</t>
    </r>
    <rPh sb="2" eb="5">
      <t>テイアンショ</t>
    </rPh>
    <rPh sb="5" eb="7">
      <t>オウボ</t>
    </rPh>
    <rPh sb="7" eb="8">
      <t>ツキ</t>
    </rPh>
    <rPh sb="14" eb="16">
      <t>ジギョウ</t>
    </rPh>
    <rPh sb="16" eb="18">
      <t>シュウリョウ</t>
    </rPh>
    <rPh sb="21" eb="23">
      <t>シュウニュウ</t>
    </rPh>
    <rPh sb="23" eb="25">
      <t>ゴウケイ</t>
    </rPh>
    <phoneticPr fontId="2"/>
  </si>
  <si>
    <r>
      <t xml:space="preserve">D. 提案書応募月からNEDO事業終了までの資金調達合計
</t>
    </r>
    <r>
      <rPr>
        <sz val="11"/>
        <rFont val="ＭＳ Ｐゴシック"/>
        <family val="3"/>
        <charset val="128"/>
        <scheme val="minor"/>
      </rPr>
      <t>※財務活動によるキャッシュイン</t>
    </r>
    <rPh sb="3" eb="6">
      <t>テイアンショ</t>
    </rPh>
    <rPh sb="6" eb="8">
      <t>オウボ</t>
    </rPh>
    <rPh sb="8" eb="9">
      <t>ツキ</t>
    </rPh>
    <rPh sb="15" eb="17">
      <t>ジギョウ</t>
    </rPh>
    <rPh sb="17" eb="19">
      <t>シュウリョウ</t>
    </rPh>
    <rPh sb="22" eb="24">
      <t>シキン</t>
    </rPh>
    <rPh sb="24" eb="26">
      <t>チョウタツ</t>
    </rPh>
    <rPh sb="26" eb="28">
      <t>ゴウケイ</t>
    </rPh>
    <rPh sb="30" eb="32">
      <t>ザイム</t>
    </rPh>
    <rPh sb="32" eb="34">
      <t>カツドウ</t>
    </rPh>
    <phoneticPr fontId="2"/>
  </si>
  <si>
    <t>←この色のセルはエラー箇所です。M列を参照して修正してください。</t>
    <rPh sb="3" eb="4">
      <t>イロ</t>
    </rPh>
    <rPh sb="11" eb="13">
      <t>カショ</t>
    </rPh>
    <rPh sb="17" eb="18">
      <t>レツ</t>
    </rPh>
    <rPh sb="19" eb="21">
      <t>サンショウ</t>
    </rPh>
    <rPh sb="23" eb="25">
      <t>シュウセイ</t>
    </rPh>
    <phoneticPr fontId="2"/>
  </si>
  <si>
    <r>
      <t>←提案書の「</t>
    </r>
    <r>
      <rPr>
        <b/>
        <sz val="9"/>
        <rFont val="ＭＳ Ｐゴシック"/>
        <family val="3"/>
        <charset val="128"/>
        <scheme val="minor"/>
      </rPr>
      <t>補助金交付提案額</t>
    </r>
    <r>
      <rPr>
        <sz val="9"/>
        <rFont val="ＭＳ Ｐゴシック"/>
        <family val="3"/>
        <charset val="128"/>
        <scheme val="minor"/>
      </rPr>
      <t>」になります。資金繰り表のD12セルから転記されます。（「補助事業の総費用」あるいは「補助対象費用」ではありません）</t>
    </r>
    <rPh sb="1" eb="4">
      <t>テイアンショ</t>
    </rPh>
    <rPh sb="6" eb="8">
      <t>ホジョ</t>
    </rPh>
    <rPh sb="21" eb="24">
      <t>シキング</t>
    </rPh>
    <rPh sb="25" eb="26">
      <t>ヒョウ</t>
    </rPh>
    <rPh sb="34" eb="36">
      <t>テンキ</t>
    </rPh>
    <rPh sb="43" eb="45">
      <t>ホジョ</t>
    </rPh>
    <rPh sb="45" eb="47">
      <t>ジギョウ</t>
    </rPh>
    <rPh sb="48" eb="51">
      <t>ソウヒヨウ</t>
    </rPh>
    <rPh sb="57" eb="63">
      <t>ホジョタイショウヒヨウ</t>
    </rPh>
    <phoneticPr fontId="2"/>
  </si>
  <si>
    <t>※法人設立前の場合は、予定している法人名を提案者名欄に記入し、表は空欄にしておいてください。</t>
    <rPh sb="1" eb="6">
      <t>ホウジンセツリツマエ</t>
    </rPh>
    <rPh sb="7" eb="9">
      <t>バアイ</t>
    </rPh>
    <rPh sb="11" eb="13">
      <t>ヨテイ</t>
    </rPh>
    <rPh sb="17" eb="20">
      <t>ホウジンメイ</t>
    </rPh>
    <rPh sb="21" eb="26">
      <t>テイアンシャメイラン</t>
    </rPh>
    <rPh sb="27" eb="29">
      <t>キニュウ</t>
    </rPh>
    <rPh sb="31" eb="32">
      <t>ヒョウ</t>
    </rPh>
    <rPh sb="33" eb="35">
      <t>クウラン</t>
    </rPh>
    <phoneticPr fontId="2"/>
  </si>
  <si>
    <t>2030年度</t>
    <rPh sb="4" eb="6">
      <t>ネンド</t>
    </rPh>
    <phoneticPr fontId="2"/>
  </si>
  <si>
    <t>「手元資金を証明する書類」と照合したものは、「証明書類との照合」列で「○」を選択してください。</t>
    <rPh sb="1" eb="5">
      <t>テモトシキン</t>
    </rPh>
    <rPh sb="6" eb="8">
      <t>ショウメイ</t>
    </rPh>
    <rPh sb="10" eb="12">
      <t>ショルイ</t>
    </rPh>
    <rPh sb="14" eb="16">
      <t>ショウゴウ</t>
    </rPh>
    <rPh sb="32" eb="33">
      <t>レツ</t>
    </rPh>
    <rPh sb="38" eb="40">
      <t>センタク</t>
    </rPh>
    <phoneticPr fontId="2"/>
  </si>
  <si>
    <t>D10セルの合計額（円単位）は、資金繰り表のE11セル（千円単位）、財務状況確認シートのD8セル（千円単位）に反映します。</t>
    <rPh sb="6" eb="9">
      <t>ゴウケイガク</t>
    </rPh>
    <rPh sb="10" eb="13">
      <t>エンタンイ</t>
    </rPh>
    <rPh sb="16" eb="19">
      <t>シキング</t>
    </rPh>
    <rPh sb="20" eb="21">
      <t>ヒョウ</t>
    </rPh>
    <rPh sb="28" eb="32">
      <t>センエンタンイ</t>
    </rPh>
    <rPh sb="34" eb="40">
      <t>ザイムジョウキョウカクニン</t>
    </rPh>
    <rPh sb="49" eb="53">
      <t>センエンタンイ</t>
    </rPh>
    <rPh sb="55" eb="57">
      <t>ハンエイ</t>
    </rPh>
    <phoneticPr fontId="2"/>
  </si>
  <si>
    <t>出資/融資意向確認書</t>
  </si>
  <si>
    <t>本事業のみ</t>
  </si>
  <si>
    <t>その他書類</t>
  </si>
  <si>
    <t>無し</t>
  </si>
  <si>
    <t>12行目の「本提案事業補助金収入」と27～30行目の「本提案事業支出」は、本事業に採択されたものとして記載願います。</t>
    <rPh sb="2" eb="4">
      <t>ギョウメ</t>
    </rPh>
    <rPh sb="23" eb="25">
      <t>ギョウメ</t>
    </rPh>
    <rPh sb="27" eb="34">
      <t>ホンテイアンジギョウシシュツ</t>
    </rPh>
    <rPh sb="37" eb="40">
      <t>ホンジギョウ</t>
    </rPh>
    <rPh sb="41" eb="43">
      <t>サイタク</t>
    </rPh>
    <rPh sb="51" eb="54">
      <t>キサイネガ</t>
    </rPh>
    <phoneticPr fontId="2"/>
  </si>
  <si>
    <t>資金繰り表に対応した形で、サマリーし、説明を加えてください。</t>
    <rPh sb="0" eb="3">
      <t>シキング</t>
    </rPh>
    <rPh sb="4" eb="5">
      <t>ヒョウ</t>
    </rPh>
    <rPh sb="6" eb="8">
      <t>タイオウ</t>
    </rPh>
    <rPh sb="10" eb="11">
      <t>カタチ</t>
    </rPh>
    <rPh sb="19" eb="21">
      <t>セツメイ</t>
    </rPh>
    <rPh sb="22" eb="23">
      <t>クワ</t>
    </rPh>
    <phoneticPr fontId="2"/>
  </si>
  <si>
    <t>（記載例）提案書応募までに完済、　あるいは、資本性ローンであり202X年まで返済据え置き　など</t>
    <phoneticPr fontId="2"/>
  </si>
  <si>
    <t>最終の投資委員会を8月末に予定</t>
    <rPh sb="0" eb="2">
      <t>サイシュウ</t>
    </rPh>
    <rPh sb="3" eb="5">
      <t>トウシ</t>
    </rPh>
    <rPh sb="5" eb="8">
      <t>イインカイ</t>
    </rPh>
    <rPh sb="10" eb="11">
      <t>ガツ</t>
    </rPh>
    <rPh sb="11" eb="12">
      <t>マツ</t>
    </rPh>
    <rPh sb="13" eb="15">
      <t>ヨテイ</t>
    </rPh>
    <phoneticPr fontId="2"/>
  </si>
  <si>
    <t>シリーズA</t>
    <phoneticPr fontId="2"/>
  </si>
  <si>
    <t>Cファンド株式会社</t>
    <rPh sb="5" eb="9">
      <t>カブシキガイシャ</t>
    </rPh>
    <phoneticPr fontId="2"/>
  </si>
  <si>
    <t>新規VC</t>
    <rPh sb="0" eb="2">
      <t>シンキ</t>
    </rPh>
    <phoneticPr fontId="2"/>
  </si>
  <si>
    <t>2027年6月から調達活動開始</t>
    <rPh sb="4" eb="5">
      <t>ネン</t>
    </rPh>
    <rPh sb="6" eb="7">
      <t>ガツ</t>
    </rPh>
    <rPh sb="9" eb="11">
      <t>チョウタツ</t>
    </rPh>
    <rPh sb="11" eb="15">
      <t>カツドウカイシ</t>
    </rPh>
    <phoneticPr fontId="2"/>
  </si>
  <si>
    <t>説明セルに未記入があったり、資金繰り表と一致すべき箇所が一致しないなどの場合にエラーが表示されます。エラー表示に基づき修正をお願いします。</t>
    <rPh sb="0" eb="2">
      <t>セツメイ</t>
    </rPh>
    <rPh sb="5" eb="8">
      <t>ミキニュウ</t>
    </rPh>
    <rPh sb="14" eb="17">
      <t>シキング</t>
    </rPh>
    <rPh sb="18" eb="19">
      <t>ヒョウ</t>
    </rPh>
    <rPh sb="20" eb="22">
      <t>イッチ</t>
    </rPh>
    <rPh sb="25" eb="27">
      <t>カショ</t>
    </rPh>
    <rPh sb="28" eb="30">
      <t>イッチ</t>
    </rPh>
    <rPh sb="36" eb="38">
      <t>バアイ</t>
    </rPh>
    <rPh sb="43" eb="45">
      <t>ヒョウジ</t>
    </rPh>
    <rPh sb="53" eb="55">
      <t>ヒョウジ</t>
    </rPh>
    <rPh sb="56" eb="57">
      <t>モト</t>
    </rPh>
    <rPh sb="59" eb="61">
      <t>シュウセイ</t>
    </rPh>
    <rPh sb="63" eb="64">
      <t>ネガ</t>
    </rPh>
    <phoneticPr fontId="2"/>
  </si>
  <si>
    <t>2026年7月版</t>
    <rPh sb="4" eb="5">
      <t>ネン</t>
    </rPh>
    <rPh sb="6" eb="7">
      <t>ツキ</t>
    </rPh>
    <rPh sb="7" eb="8">
      <t>バン</t>
    </rPh>
    <phoneticPr fontId="2"/>
  </si>
  <si>
    <r>
      <t>A. 事業期間　</t>
    </r>
    <r>
      <rPr>
        <b/>
        <sz val="9"/>
        <rFont val="ＭＳ Ｐゴシック"/>
        <family val="3"/>
        <charset val="128"/>
        <scheme val="minor"/>
      </rPr>
      <t>（事業開始は2027年3月1日を想定）</t>
    </r>
    <rPh sb="3" eb="5">
      <t>ジギョウ</t>
    </rPh>
    <rPh sb="5" eb="7">
      <t>キカン</t>
    </rPh>
    <rPh sb="9" eb="11">
      <t>ジギョウ</t>
    </rPh>
    <rPh sb="11" eb="13">
      <t>カイシ</t>
    </rPh>
    <rPh sb="18" eb="19">
      <t>ネン</t>
    </rPh>
    <rPh sb="20" eb="21">
      <t>ガツ</t>
    </rPh>
    <rPh sb="22" eb="23">
      <t>ニチ</t>
    </rPh>
    <rPh sb="24" eb="26">
      <t>ソウテイ</t>
    </rPh>
    <phoneticPr fontId="2"/>
  </si>
  <si>
    <t>＊1：E11セルに手元資金集計表の合計額（2026年8月末時点の残高）が反映します。</t>
    <rPh sb="9" eb="13">
      <t>テモトシキン</t>
    </rPh>
    <rPh sb="13" eb="15">
      <t>シュウケイ</t>
    </rPh>
    <rPh sb="15" eb="16">
      <t>ヒョウ</t>
    </rPh>
    <rPh sb="17" eb="20">
      <t>ゴウケイガク</t>
    </rPh>
    <rPh sb="25" eb="26">
      <t>ネン</t>
    </rPh>
    <rPh sb="27" eb="29">
      <t>ガツマツ</t>
    </rPh>
    <rPh sb="28" eb="29">
      <t>マツ</t>
    </rPh>
    <rPh sb="29" eb="31">
      <t>ジテン</t>
    </rPh>
    <rPh sb="32" eb="34">
      <t>ザンダカ</t>
    </rPh>
    <rPh sb="36" eb="38">
      <t>ハンエイ</t>
    </rPh>
    <phoneticPr fontId="2"/>
  </si>
  <si>
    <t>2026年8月末時点の手元資金集計表</t>
    <rPh sb="4" eb="5">
      <t>ネン</t>
    </rPh>
    <rPh sb="6" eb="8">
      <t>ガツマツ</t>
    </rPh>
    <rPh sb="8" eb="10">
      <t>ジテン</t>
    </rPh>
    <rPh sb="11" eb="13">
      <t>テモト</t>
    </rPh>
    <rPh sb="13" eb="15">
      <t>シキン</t>
    </rPh>
    <rPh sb="15" eb="17">
      <t>シュウケイ</t>
    </rPh>
    <rPh sb="17" eb="18">
      <t>ヒョウ</t>
    </rPh>
    <phoneticPr fontId="2"/>
  </si>
  <si>
    <t>B. 現在の手元資金　※2026年8月末時点</t>
    <rPh sb="3" eb="5">
      <t>ゲンザイ</t>
    </rPh>
    <rPh sb="6" eb="8">
      <t>テモト</t>
    </rPh>
    <rPh sb="8" eb="10">
      <t>シキン</t>
    </rPh>
    <rPh sb="16" eb="17">
      <t>ネン</t>
    </rPh>
    <rPh sb="18" eb="19">
      <t>ガツ</t>
    </rPh>
    <rPh sb="19" eb="20">
      <t>マツ</t>
    </rPh>
    <rPh sb="20" eb="22">
      <t>ジテン</t>
    </rPh>
    <phoneticPr fontId="2"/>
  </si>
  <si>
    <t>「2026年8月末時点の手元資金を証明する書類（通帳の写し等）」の手元資金の合計金額を算出するために、本表に記載願います。</t>
    <rPh sb="33" eb="37">
      <t>テモトシキン</t>
    </rPh>
    <rPh sb="38" eb="42">
      <t>ゴウケイキンガク</t>
    </rPh>
    <rPh sb="43" eb="45">
      <t>サンシュツ</t>
    </rPh>
    <rPh sb="51" eb="52">
      <t>ホン</t>
    </rPh>
    <rPh sb="52" eb="53">
      <t>ヒョウ</t>
    </rPh>
    <rPh sb="54" eb="57">
      <t>キサイネガ</t>
    </rPh>
    <phoneticPr fontId="2"/>
  </si>
  <si>
    <t>提案書応募年月（2026年9月）</t>
    <rPh sb="0" eb="3">
      <t>テイアンショ</t>
    </rPh>
    <rPh sb="3" eb="5">
      <t>オウボ</t>
    </rPh>
    <rPh sb="5" eb="6">
      <t>ネン</t>
    </rPh>
    <rPh sb="6" eb="7">
      <t>ツキ</t>
    </rPh>
    <rPh sb="12" eb="13">
      <t>ネン</t>
    </rPh>
    <rPh sb="14" eb="15">
      <t>ガツ</t>
    </rPh>
    <phoneticPr fontId="2"/>
  </si>
  <si>
    <t>※行数が不足する場合、シート保護を解除して適宜追加してください。その際、D列の全行が合計されるようD10セルの合計額欄の数式を確認してください。</t>
    <rPh sb="1" eb="3">
      <t>ギョウスウ</t>
    </rPh>
    <rPh sb="4" eb="6">
      <t>フソク</t>
    </rPh>
    <rPh sb="8" eb="10">
      <t>バアイ</t>
    </rPh>
    <rPh sb="14" eb="16">
      <t>ホゴ</t>
    </rPh>
    <rPh sb="17" eb="19">
      <t>カイジョ</t>
    </rPh>
    <rPh sb="21" eb="23">
      <t>テキギ</t>
    </rPh>
    <rPh sb="23" eb="25">
      <t>ツイカ</t>
    </rPh>
    <rPh sb="34" eb="35">
      <t>サイ</t>
    </rPh>
    <rPh sb="37" eb="38">
      <t>レツ</t>
    </rPh>
    <rPh sb="39" eb="41">
      <t>ゼンギョウ</t>
    </rPh>
    <rPh sb="42" eb="44">
      <t>ゴウケイ</t>
    </rPh>
    <rPh sb="55" eb="59">
      <t>ゴウケイガクラン</t>
    </rPh>
    <rPh sb="60" eb="62">
      <t>スウシキ</t>
    </rPh>
    <rPh sb="63" eb="65">
      <t>カクニン</t>
    </rPh>
    <phoneticPr fontId="2"/>
  </si>
  <si>
    <t>←資金繰り表のE11セルと</t>
    <rPh sb="1" eb="4">
      <t>シキング</t>
    </rPh>
    <rPh sb="5" eb="6">
      <t>ヒョウ</t>
    </rPh>
    <phoneticPr fontId="2"/>
  </si>
  <si>
    <t>　財務状況確認シートのD８セルに反映します。</t>
    <phoneticPr fontId="2"/>
  </si>
  <si>
    <t>事業開始年月（2027年3月を想定）</t>
    <rPh sb="0" eb="4">
      <t>ジギョウカイシ</t>
    </rPh>
    <rPh sb="4" eb="5">
      <t>ネン</t>
    </rPh>
    <rPh sb="5" eb="6">
      <t>ゲツ</t>
    </rPh>
    <rPh sb="11" eb="12">
      <t>ネン</t>
    </rPh>
    <rPh sb="13" eb="14">
      <t>ガツ</t>
    </rPh>
    <rPh sb="15" eb="17">
      <t>ソウテイ</t>
    </rPh>
    <phoneticPr fontId="2"/>
  </si>
  <si>
    <t>D12セルの「本提案事業補助金収入」合計が提案書の「補助金交付提案額」と一致するように記載願います。</t>
    <phoneticPr fontId="2"/>
  </si>
  <si>
    <t>精算払請求は事業終了後に支払われますが、本資金繰り表では「本提案事業補助金収入」行の事業終了月に精算払による入金額を加算し、</t>
    <rPh sb="0" eb="3">
      <t>セイサンバライ</t>
    </rPh>
    <rPh sb="3" eb="5">
      <t>セイキュウ</t>
    </rPh>
    <rPh sb="6" eb="11">
      <t>ジギョウシュウリョウゴ</t>
    </rPh>
    <rPh sb="12" eb="14">
      <t>シハラ</t>
    </rPh>
    <rPh sb="20" eb="24">
      <t>ホンシキング</t>
    </rPh>
    <rPh sb="25" eb="26">
      <t>ヒョウ</t>
    </rPh>
    <rPh sb="30" eb="32">
      <t>テイアン</t>
    </rPh>
    <rPh sb="40" eb="41">
      <t>ギョウ</t>
    </rPh>
    <rPh sb="42" eb="44">
      <t>ジギョウ</t>
    </rPh>
    <rPh sb="44" eb="47">
      <t>シュウリョウヅキ</t>
    </rPh>
    <rPh sb="58" eb="60">
      <t>カサン</t>
    </rPh>
    <phoneticPr fontId="2"/>
  </si>
  <si>
    <t>直近の貸借対照表に借入金の記載があるがF欄が０の場合、補足説明を下記のセルに記載してください。</t>
    <rPh sb="32" eb="34">
      <t>カキ</t>
    </rPh>
    <phoneticPr fontId="2"/>
  </si>
  <si>
    <t>G. 手元資金＋提案書応募月からNEDO事業終了までの総収入（=B+C+D）</t>
    <rPh sb="3" eb="7">
      <t>テモトシキン</t>
    </rPh>
    <rPh sb="8" eb="11">
      <t>テイアンショ</t>
    </rPh>
    <rPh sb="11" eb="13">
      <t>オウボ</t>
    </rPh>
    <rPh sb="13" eb="14">
      <t>ツキ</t>
    </rPh>
    <rPh sb="20" eb="22">
      <t>ジギョウ</t>
    </rPh>
    <rPh sb="22" eb="24">
      <t>シュウリョウ</t>
    </rPh>
    <rPh sb="27" eb="28">
      <t>ソウ</t>
    </rPh>
    <rPh sb="28" eb="30">
      <t>シュウニュウ</t>
    </rPh>
    <phoneticPr fontId="2"/>
  </si>
  <si>
    <t>残高合計額</t>
    <rPh sb="0" eb="2">
      <t>ザンダカ</t>
    </rPh>
    <rPh sb="2" eb="5">
      <t>ゴウケイガク</t>
    </rPh>
    <phoneticPr fontId="2"/>
  </si>
  <si>
    <t>2026年7月版r</t>
    <rPh sb="4" eb="5">
      <t>ネン</t>
    </rPh>
    <rPh sb="6" eb="7">
      <t>ツキ</t>
    </rPh>
    <rPh sb="7" eb="8">
      <t>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</si>
</sst>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quot;月&quot;"/>
    <numFmt numFmtId="177" formatCode="0.000"/>
  </numFmts>
  <fonts count="41">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10"/>
      <color theme="1"/>
      <name val="ＭＳ Ｐゴシック"/>
      <family val="3"/>
      <charset val="128"/>
      <scheme val="minor"/>
    </font>
    <font>
      <sz val="11"/>
      <name val="ＭＳ Ｐゴシック"/>
      <family val="3"/>
      <charset val="128"/>
      <scheme val="minor"/>
    </font>
    <font>
      <sz val="11"/>
      <color theme="1"/>
      <name val="ＭＳ Ｐゴシック"/>
      <family val="2"/>
      <charset val="128"/>
      <scheme val="minor"/>
    </font>
    <font>
      <sz val="14"/>
      <color theme="1"/>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9"/>
      <color theme="1"/>
      <name val="ＭＳ Ｐゴシック"/>
      <family val="2"/>
      <charset val="128"/>
      <scheme val="minor"/>
    </font>
    <font>
      <sz val="18"/>
      <color theme="1"/>
      <name val="ＭＳ Ｐゴシック"/>
      <family val="2"/>
      <charset val="128"/>
      <scheme val="minor"/>
    </font>
    <font>
      <u/>
      <sz val="11"/>
      <color theme="10"/>
      <name val="ＭＳ Ｐゴシック"/>
      <family val="2"/>
      <charset val="128"/>
      <scheme val="minor"/>
    </font>
    <font>
      <u/>
      <sz val="11"/>
      <color rgb="FF0000FF"/>
      <name val="ＭＳ Ｐゴシック"/>
      <family val="3"/>
      <charset val="128"/>
    </font>
    <font>
      <sz val="9"/>
      <color theme="1"/>
      <name val="ＭＳ Ｐゴシック"/>
      <family val="3"/>
      <charset val="128"/>
      <scheme val="minor"/>
    </font>
    <font>
      <sz val="10"/>
      <name val="ＭＳ Ｐゴシック"/>
      <family val="3"/>
      <charset val="128"/>
      <scheme val="minor"/>
    </font>
    <font>
      <b/>
      <sz val="14"/>
      <color theme="1"/>
      <name val="ＭＳ Ｐゴシック"/>
      <family val="3"/>
      <charset val="128"/>
      <scheme val="minor"/>
    </font>
    <font>
      <sz val="11"/>
      <color rgb="FF0000FF"/>
      <name val="ＭＳ Ｐゴシック"/>
      <family val="2"/>
      <charset val="128"/>
      <scheme val="minor"/>
    </font>
    <font>
      <sz val="9"/>
      <color indexed="81"/>
      <name val="MS P ゴシック"/>
      <family val="3"/>
      <charset val="128"/>
    </font>
    <font>
      <sz val="9"/>
      <color rgb="FF0000FF"/>
      <name val="ＭＳ Ｐゴシック"/>
      <family val="2"/>
      <charset val="128"/>
      <scheme val="minor"/>
    </font>
    <font>
      <b/>
      <sz val="9"/>
      <color theme="1"/>
      <name val="ＭＳ Ｐゴシック"/>
      <family val="3"/>
      <charset val="128"/>
      <scheme val="minor"/>
    </font>
    <font>
      <sz val="11"/>
      <color rgb="FF0000FF"/>
      <name val="ＭＳ Ｐゴシック"/>
      <family val="3"/>
      <charset val="128"/>
      <scheme val="minor"/>
    </font>
    <font>
      <sz val="10"/>
      <color rgb="FF0000FF"/>
      <name val="ＭＳ Ｐゴシック"/>
      <family val="3"/>
      <charset val="128"/>
      <scheme val="minor"/>
    </font>
    <font>
      <b/>
      <sz val="11"/>
      <color rgb="FFFF0000"/>
      <name val="ＭＳ Ｐゴシック"/>
      <family val="3"/>
      <charset val="128"/>
      <scheme val="minor"/>
    </font>
    <font>
      <sz val="8"/>
      <color theme="1"/>
      <name val="ＭＳ Ｐゴシック"/>
      <family val="3"/>
      <charset val="128"/>
      <scheme val="minor"/>
    </font>
    <font>
      <b/>
      <sz val="10"/>
      <color rgb="FF0000FF"/>
      <name val="ＭＳ Ｐゴシック"/>
      <family val="3"/>
      <charset val="128"/>
      <scheme val="minor"/>
    </font>
    <font>
      <sz val="10"/>
      <color rgb="FF0000FF"/>
      <name val="ＭＳ Ｐゴシック"/>
      <family val="2"/>
      <charset val="128"/>
      <scheme val="minor"/>
    </font>
    <font>
      <sz val="8"/>
      <color rgb="FF0000FF"/>
      <name val="ＭＳ Ｐゴシック"/>
      <family val="3"/>
      <charset val="128"/>
      <scheme val="minor"/>
    </font>
    <font>
      <sz val="11"/>
      <color rgb="FF7030A0"/>
      <name val="ＭＳ Ｐゴシック"/>
      <family val="2"/>
      <charset val="128"/>
      <scheme val="minor"/>
    </font>
    <font>
      <sz val="9"/>
      <color rgb="FF7030A0"/>
      <name val="ＭＳ Ｐゴシック"/>
      <family val="3"/>
      <charset val="128"/>
      <scheme val="minor"/>
    </font>
    <font>
      <b/>
      <sz val="9"/>
      <name val="ＭＳ Ｐゴシック"/>
      <family val="3"/>
      <charset val="128"/>
      <scheme val="minor"/>
    </font>
    <font>
      <sz val="9"/>
      <name val="ＭＳ Ｐゴシック"/>
      <family val="2"/>
      <charset val="128"/>
      <scheme val="minor"/>
    </font>
    <font>
      <sz val="11"/>
      <color rgb="FFFF0000"/>
      <name val="ＭＳ Ｐゴシック"/>
      <family val="3"/>
      <charset val="128"/>
      <scheme val="minor"/>
    </font>
    <font>
      <sz val="9"/>
      <color rgb="FFFF0000"/>
      <name val="ＭＳ Ｐゴシック"/>
      <family val="3"/>
      <charset val="128"/>
      <scheme val="minor"/>
    </font>
    <font>
      <sz val="14"/>
      <color rgb="FFFF0000"/>
      <name val="ＭＳ Ｐゴシック"/>
      <family val="3"/>
      <charset val="128"/>
      <scheme val="minor"/>
    </font>
    <font>
      <sz val="8"/>
      <color indexed="81"/>
      <name val="MS P ゴシック"/>
      <family val="3"/>
      <charset val="128"/>
    </font>
    <font>
      <sz val="14"/>
      <color theme="1"/>
      <name val="ＭＳ Ｐゴシック"/>
      <family val="2"/>
      <charset val="128"/>
      <scheme val="minor"/>
    </font>
    <font>
      <sz val="12"/>
      <color theme="1"/>
      <name val="ＭＳ Ｐゴシック"/>
      <family val="2"/>
      <charset val="128"/>
      <scheme val="minor"/>
    </font>
    <font>
      <b/>
      <sz val="14"/>
      <color rgb="FFFF0000"/>
      <name val="ＭＳ Ｐゴシック"/>
      <family val="3"/>
      <charset val="128"/>
      <scheme val="minor"/>
    </font>
    <font>
      <sz val="8"/>
      <color theme="1"/>
      <name val="ＭＳ Ｐゴシック"/>
      <family val="2"/>
      <charset val="128"/>
      <scheme val="minor"/>
    </font>
    <font>
      <b/>
      <sz val="11"/>
      <color theme="1"/>
      <name val="ＭＳ Ｐゴシック"/>
      <family val="3"/>
      <charset val="128"/>
      <scheme val="minor"/>
    </font>
    <font>
      <sz val="9"/>
      <name val="ＭＳ Ｐゴシック"/>
      <family val="3"/>
      <charset val="128"/>
      <scheme val="minor"/>
    </font>
  </fonts>
  <fills count="12">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rgb="FFFFFFFF"/>
        <bgColor indexed="64"/>
      </patternFill>
    </fill>
    <fill>
      <patternFill patternType="solid">
        <fgColor rgb="FFEAEAEA"/>
        <bgColor indexed="64"/>
      </patternFill>
    </fill>
    <fill>
      <patternFill patternType="solid">
        <fgColor theme="4" tint="0.79998168889431442"/>
        <bgColor indexed="64"/>
      </patternFill>
    </fill>
    <fill>
      <patternFill patternType="solid">
        <fgColor rgb="FFFFFF9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99FF"/>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auto="1"/>
      </top>
      <bottom style="thin">
        <color auto="1"/>
      </bottom>
      <diagonal/>
    </border>
    <border>
      <left/>
      <right/>
      <top style="medium">
        <color indexed="64"/>
      </top>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auto="1"/>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auto="1"/>
      </bottom>
      <diagonal/>
    </border>
    <border>
      <left style="thin">
        <color indexed="64"/>
      </left>
      <right style="medium">
        <color indexed="64"/>
      </right>
      <top style="medium">
        <color auto="1"/>
      </top>
      <bottom style="thin">
        <color auto="1"/>
      </bottom>
      <diagonal/>
    </border>
    <border>
      <left style="thin">
        <color indexed="64"/>
      </left>
      <right style="medium">
        <color indexed="64"/>
      </right>
      <top style="thin">
        <color auto="1"/>
      </top>
      <bottom style="thin">
        <color auto="1"/>
      </bottom>
      <diagonal/>
    </border>
    <border>
      <left style="thin">
        <color indexed="64"/>
      </left>
      <right style="thin">
        <color indexed="64"/>
      </right>
      <top style="medium">
        <color indexed="64"/>
      </top>
      <bottom style="medium">
        <color auto="1"/>
      </bottom>
      <diagonal/>
    </border>
    <border>
      <left style="thin">
        <color indexed="64"/>
      </left>
      <right style="thin">
        <color indexed="64"/>
      </right>
      <top style="thin">
        <color auto="1"/>
      </top>
      <bottom style="medium">
        <color indexed="64"/>
      </bottom>
      <diagonal/>
    </border>
    <border>
      <left style="thin">
        <color indexed="64"/>
      </left>
      <right style="thin">
        <color indexed="64"/>
      </right>
      <top style="medium">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style="double">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ck">
        <color rgb="FFFF0000"/>
      </left>
      <right style="thick">
        <color rgb="FFFF0000"/>
      </right>
      <top style="thick">
        <color rgb="FFFF0000"/>
      </top>
      <bottom style="thick">
        <color rgb="FFFF0000"/>
      </bottom>
      <diagonal/>
    </border>
    <border>
      <left style="medium">
        <color indexed="64"/>
      </left>
      <right/>
      <top style="double">
        <color indexed="64"/>
      </top>
      <bottom style="double">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auto="1"/>
      </bottom>
      <diagonal/>
    </border>
    <border>
      <left style="medium">
        <color auto="1"/>
      </left>
      <right style="thin">
        <color indexed="64"/>
      </right>
      <top/>
      <bottom/>
      <diagonal/>
    </border>
    <border>
      <left/>
      <right style="medium">
        <color auto="1"/>
      </right>
      <top/>
      <bottom style="thin">
        <color auto="1"/>
      </bottom>
      <diagonal/>
    </border>
    <border>
      <left/>
      <right style="thin">
        <color indexed="64"/>
      </right>
      <top style="medium">
        <color indexed="64"/>
      </top>
      <bottom/>
      <diagonal/>
    </border>
    <border>
      <left style="thin">
        <color indexed="64"/>
      </left>
      <right style="thin">
        <color indexed="64"/>
      </right>
      <top style="medium">
        <color auto="1"/>
      </top>
      <bottom/>
      <diagonal/>
    </border>
    <border>
      <left style="thin">
        <color indexed="64"/>
      </left>
      <right style="medium">
        <color indexed="64"/>
      </right>
      <top style="medium">
        <color auto="1"/>
      </top>
      <bottom/>
      <diagonal/>
    </border>
    <border>
      <left style="thin">
        <color indexed="64"/>
      </left>
      <right/>
      <top style="medium">
        <color indexed="64"/>
      </top>
      <bottom style="medium">
        <color auto="1"/>
      </bottom>
      <diagonal/>
    </border>
    <border>
      <left style="thick">
        <color auto="1"/>
      </left>
      <right style="thick">
        <color auto="1"/>
      </right>
      <top style="thick">
        <color auto="1"/>
      </top>
      <bottom style="thick">
        <color auto="1"/>
      </bottom>
      <diagonal/>
    </border>
    <border>
      <left/>
      <right style="thick">
        <color auto="1"/>
      </right>
      <top style="medium">
        <color indexed="64"/>
      </top>
      <bottom style="thin">
        <color indexed="64"/>
      </bottom>
      <diagonal/>
    </border>
    <border>
      <left style="thick">
        <color auto="1"/>
      </left>
      <right style="thin">
        <color indexed="64"/>
      </right>
      <top style="medium">
        <color indexed="64"/>
      </top>
      <bottom style="thin">
        <color indexed="64"/>
      </bottom>
      <diagonal/>
    </border>
    <border>
      <left style="thin">
        <color indexed="64"/>
      </left>
      <right/>
      <top style="medium">
        <color auto="1"/>
      </top>
      <bottom style="thin">
        <color indexed="64"/>
      </bottom>
      <diagonal/>
    </border>
  </borders>
  <cellStyleXfs count="5">
    <xf numFmtId="0" fontId="0" fillId="0" borderId="0">
      <alignment vertical="center"/>
    </xf>
    <xf numFmtId="38" fontId="5" fillId="0" borderId="0" applyFont="0" applyFill="0" applyBorder="0" applyAlignment="0" applyProtection="0">
      <alignment vertical="center"/>
    </xf>
    <xf numFmtId="0" fontId="1" fillId="0" borderId="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cellStyleXfs>
  <cellXfs count="308">
    <xf numFmtId="0" fontId="0" fillId="0" borderId="0" xfId="0">
      <alignment vertical="center"/>
    </xf>
    <xf numFmtId="0" fontId="0" fillId="4" borderId="0" xfId="0" applyFill="1">
      <alignment vertical="center"/>
    </xf>
    <xf numFmtId="0" fontId="0" fillId="4" borderId="0" xfId="0" applyFill="1" applyAlignment="1">
      <alignment vertical="top"/>
    </xf>
    <xf numFmtId="0" fontId="0" fillId="0" borderId="0" xfId="0" applyProtection="1">
      <alignment vertical="center"/>
      <protection locked="0"/>
    </xf>
    <xf numFmtId="0" fontId="0" fillId="0" borderId="1" xfId="0" applyBorder="1" applyAlignment="1" applyProtection="1">
      <alignment horizontal="center" vertical="center"/>
      <protection locked="0"/>
    </xf>
    <xf numFmtId="0" fontId="0" fillId="4" borderId="0" xfId="0" applyFill="1" applyProtection="1">
      <alignment vertical="center"/>
      <protection locked="0"/>
    </xf>
    <xf numFmtId="38" fontId="0" fillId="0" borderId="3" xfId="1" applyFont="1" applyBorder="1" applyAlignment="1" applyProtection="1">
      <alignment vertical="center" shrinkToFit="1"/>
      <protection locked="0"/>
    </xf>
    <xf numFmtId="38" fontId="0" fillId="0" borderId="1" xfId="1" applyFont="1" applyBorder="1" applyAlignment="1" applyProtection="1">
      <alignment vertical="center" shrinkToFit="1"/>
      <protection locked="0"/>
    </xf>
    <xf numFmtId="38" fontId="0" fillId="0" borderId="30" xfId="1" applyFont="1" applyBorder="1" applyAlignment="1" applyProtection="1">
      <alignment vertical="center" shrinkToFit="1"/>
      <protection locked="0"/>
    </xf>
    <xf numFmtId="38" fontId="0" fillId="4" borderId="51" xfId="1" applyFont="1" applyFill="1" applyBorder="1" applyAlignment="1" applyProtection="1">
      <alignment vertical="center" shrinkToFit="1"/>
      <protection locked="0"/>
    </xf>
    <xf numFmtId="38" fontId="0" fillId="4" borderId="4" xfId="1" applyFont="1" applyFill="1" applyBorder="1" applyAlignment="1" applyProtection="1">
      <alignment vertical="center" shrinkToFit="1"/>
      <protection locked="0"/>
    </xf>
    <xf numFmtId="38" fontId="0" fillId="0" borderId="4" xfId="1" applyFont="1" applyFill="1" applyBorder="1" applyAlignment="1" applyProtection="1">
      <alignment vertical="center" shrinkToFit="1"/>
      <protection locked="0"/>
    </xf>
    <xf numFmtId="38" fontId="0" fillId="4" borderId="3" xfId="1" applyFont="1" applyFill="1" applyBorder="1" applyAlignment="1" applyProtection="1">
      <alignment vertical="center" shrinkToFit="1"/>
      <protection locked="0"/>
    </xf>
    <xf numFmtId="38" fontId="0" fillId="4" borderId="1" xfId="1" applyFont="1" applyFill="1" applyBorder="1" applyAlignment="1" applyProtection="1">
      <alignment vertical="center" shrinkToFit="1"/>
      <protection locked="0"/>
    </xf>
    <xf numFmtId="38" fontId="0" fillId="0" borderId="1" xfId="1" applyFont="1" applyFill="1" applyBorder="1" applyAlignment="1" applyProtection="1">
      <alignment vertical="center" shrinkToFit="1"/>
      <protection locked="0"/>
    </xf>
    <xf numFmtId="38" fontId="0" fillId="4" borderId="54" xfId="1" applyFont="1" applyFill="1" applyBorder="1" applyAlignment="1" applyProtection="1">
      <alignment vertical="center" shrinkToFit="1"/>
      <protection locked="0"/>
    </xf>
    <xf numFmtId="38" fontId="0" fillId="4" borderId="40" xfId="1" applyFont="1" applyFill="1" applyBorder="1" applyAlignment="1" applyProtection="1">
      <alignment vertical="center" shrinkToFit="1"/>
      <protection locked="0"/>
    </xf>
    <xf numFmtId="38" fontId="0" fillId="0" borderId="40" xfId="1" applyFont="1" applyFill="1" applyBorder="1" applyAlignment="1" applyProtection="1">
      <alignment vertical="center" shrinkToFit="1"/>
      <protection locked="0"/>
    </xf>
    <xf numFmtId="38" fontId="0" fillId="4" borderId="52" xfId="1" applyFont="1" applyFill="1" applyBorder="1" applyAlignment="1" applyProtection="1">
      <alignment vertical="center" shrinkToFit="1"/>
      <protection locked="0"/>
    </xf>
    <xf numFmtId="38" fontId="0" fillId="4" borderId="31" xfId="1" applyFont="1" applyFill="1" applyBorder="1" applyAlignment="1" applyProtection="1">
      <alignment vertical="center" shrinkToFit="1"/>
      <protection locked="0"/>
    </xf>
    <xf numFmtId="38" fontId="0" fillId="0" borderId="31" xfId="1" applyFont="1" applyFill="1" applyBorder="1" applyAlignment="1" applyProtection="1">
      <alignment vertical="center" shrinkToFit="1"/>
      <protection locked="0"/>
    </xf>
    <xf numFmtId="38" fontId="0" fillId="0" borderId="53" xfId="1" applyFont="1" applyBorder="1" applyAlignment="1" applyProtection="1">
      <alignment vertical="center" shrinkToFit="1"/>
      <protection locked="0"/>
    </xf>
    <xf numFmtId="0" fontId="10" fillId="4" borderId="0" xfId="0" applyFont="1" applyFill="1" applyProtection="1">
      <alignment vertical="center"/>
      <protection locked="0"/>
    </xf>
    <xf numFmtId="0" fontId="0" fillId="3" borderId="24" xfId="0" applyFill="1" applyBorder="1" applyProtection="1">
      <alignment vertical="center"/>
      <protection locked="0"/>
    </xf>
    <xf numFmtId="0" fontId="3" fillId="4" borderId="9" xfId="0" applyFont="1" applyFill="1" applyBorder="1" applyProtection="1">
      <alignment vertical="center"/>
      <protection locked="0"/>
    </xf>
    <xf numFmtId="0" fontId="3" fillId="4" borderId="5" xfId="0" applyFont="1" applyFill="1" applyBorder="1" applyProtection="1">
      <alignment vertical="center"/>
      <protection locked="0"/>
    </xf>
    <xf numFmtId="0" fontId="1" fillId="3" borderId="1" xfId="0" applyFont="1" applyFill="1" applyBorder="1" applyAlignment="1" applyProtection="1">
      <alignment horizontal="center" vertical="center"/>
      <protection locked="0"/>
    </xf>
    <xf numFmtId="55" fontId="1" fillId="3" borderId="1" xfId="0" applyNumberFormat="1" applyFont="1" applyFill="1" applyBorder="1" applyAlignment="1" applyProtection="1">
      <alignment horizontal="center" vertical="center"/>
      <protection locked="0"/>
    </xf>
    <xf numFmtId="0" fontId="1" fillId="3" borderId="1" xfId="0" applyFont="1" applyFill="1" applyBorder="1" applyAlignment="1" applyProtection="1">
      <alignment horizontal="center" vertical="center" wrapText="1"/>
      <protection locked="0"/>
    </xf>
    <xf numFmtId="0" fontId="23" fillId="3" borderId="2" xfId="0" applyFont="1" applyFill="1" applyBorder="1" applyAlignment="1" applyProtection="1">
      <alignment horizontal="center" vertical="center" wrapText="1"/>
      <protection locked="0"/>
    </xf>
    <xf numFmtId="0" fontId="14" fillId="3" borderId="20" xfId="0" applyFont="1" applyFill="1" applyBorder="1" applyAlignment="1" applyProtection="1">
      <alignment horizontal="left" vertical="center" wrapText="1"/>
      <protection locked="0"/>
    </xf>
    <xf numFmtId="0" fontId="6" fillId="2" borderId="24" xfId="0" applyFont="1" applyFill="1" applyBorder="1" applyAlignment="1" applyProtection="1">
      <alignment horizontal="center" vertical="center"/>
      <protection locked="0"/>
    </xf>
    <xf numFmtId="0" fontId="1" fillId="3" borderId="5" xfId="0" applyFont="1" applyFill="1" applyBorder="1" applyAlignment="1" applyProtection="1">
      <alignment horizontal="left" vertical="center" wrapText="1"/>
      <protection locked="0"/>
    </xf>
    <xf numFmtId="0" fontId="20" fillId="3" borderId="5" xfId="0" applyFont="1" applyFill="1" applyBorder="1" applyAlignment="1" applyProtection="1">
      <alignment horizontal="left" vertical="center" wrapText="1"/>
      <protection locked="0"/>
    </xf>
    <xf numFmtId="0" fontId="20" fillId="3" borderId="1" xfId="0" applyFont="1" applyFill="1" applyBorder="1" applyAlignment="1" applyProtection="1">
      <alignment horizontal="center" vertical="center"/>
      <protection locked="0"/>
    </xf>
    <xf numFmtId="55" fontId="20" fillId="3" borderId="1" xfId="0" applyNumberFormat="1"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wrapText="1"/>
      <protection locked="0"/>
    </xf>
    <xf numFmtId="0" fontId="26" fillId="3" borderId="2" xfId="0" applyFont="1" applyFill="1" applyBorder="1" applyAlignment="1" applyProtection="1">
      <alignment horizontal="center" vertical="center" wrapText="1"/>
      <protection locked="0"/>
    </xf>
    <xf numFmtId="0" fontId="21" fillId="3" borderId="20" xfId="0" applyFont="1" applyFill="1" applyBorder="1" applyAlignment="1" applyProtection="1">
      <alignment horizontal="left" vertical="center" wrapText="1"/>
      <protection locked="0"/>
    </xf>
    <xf numFmtId="38" fontId="20" fillId="3" borderId="4" xfId="1" applyFont="1" applyFill="1" applyBorder="1" applyAlignment="1" applyProtection="1">
      <alignment horizontal="right" vertical="center"/>
      <protection locked="0"/>
    </xf>
    <xf numFmtId="38" fontId="20" fillId="3" borderId="1" xfId="1" applyFont="1" applyFill="1" applyBorder="1" applyAlignment="1" applyProtection="1">
      <alignment horizontal="right" vertical="center"/>
      <protection locked="0"/>
    </xf>
    <xf numFmtId="177" fontId="0" fillId="0" borderId="0" xfId="0" applyNumberFormat="1">
      <alignment vertical="center"/>
    </xf>
    <xf numFmtId="38" fontId="0" fillId="0" borderId="31" xfId="1" applyFont="1" applyBorder="1" applyAlignment="1" applyProtection="1">
      <alignment vertical="center" shrinkToFit="1"/>
      <protection locked="0"/>
    </xf>
    <xf numFmtId="38" fontId="0" fillId="0" borderId="30" xfId="1" applyFont="1" applyFill="1" applyBorder="1" applyAlignment="1" applyProtection="1">
      <alignment vertical="center" shrinkToFit="1"/>
      <protection locked="0"/>
    </xf>
    <xf numFmtId="0" fontId="0" fillId="0" borderId="1" xfId="0" applyBorder="1" applyProtection="1">
      <alignment vertical="center"/>
      <protection locked="0"/>
    </xf>
    <xf numFmtId="38" fontId="0" fillId="0" borderId="1" xfId="1" applyFont="1" applyBorder="1" applyProtection="1">
      <alignment vertical="center"/>
      <protection locked="0"/>
    </xf>
    <xf numFmtId="0" fontId="0" fillId="4" borderId="0" xfId="0" applyFill="1" applyAlignment="1">
      <alignment horizontal="right" vertical="center"/>
    </xf>
    <xf numFmtId="0" fontId="0" fillId="9" borderId="24" xfId="0" applyFill="1" applyBorder="1" applyAlignment="1">
      <alignment horizontal="center" vertical="center"/>
    </xf>
    <xf numFmtId="0" fontId="0" fillId="0" borderId="25" xfId="0" applyBorder="1" applyAlignment="1">
      <alignment horizontal="center" vertical="center"/>
    </xf>
    <xf numFmtId="0" fontId="0" fillId="4" borderId="12" xfId="0" applyFill="1" applyBorder="1">
      <alignment vertical="center"/>
    </xf>
    <xf numFmtId="0" fontId="0" fillId="4" borderId="13" xfId="0" applyFill="1" applyBorder="1">
      <alignment vertical="center"/>
    </xf>
    <xf numFmtId="0" fontId="0" fillId="4" borderId="14" xfId="0" applyFill="1" applyBorder="1">
      <alignment vertical="center"/>
    </xf>
    <xf numFmtId="0" fontId="10" fillId="4" borderId="0" xfId="0" applyFont="1" applyFill="1">
      <alignment vertical="center"/>
    </xf>
    <xf numFmtId="0" fontId="0" fillId="9" borderId="0" xfId="0" applyFill="1">
      <alignment vertical="center"/>
    </xf>
    <xf numFmtId="0" fontId="9" fillId="9" borderId="0" xfId="0" applyFont="1" applyFill="1">
      <alignment vertical="center"/>
    </xf>
    <xf numFmtId="0" fontId="0" fillId="4" borderId="6" xfId="0" applyFill="1" applyBorder="1">
      <alignment vertical="center"/>
    </xf>
    <xf numFmtId="38" fontId="9" fillId="9" borderId="21" xfId="1" applyFont="1" applyFill="1" applyBorder="1" applyAlignment="1" applyProtection="1">
      <alignment vertical="center" wrapText="1"/>
    </xf>
    <xf numFmtId="0" fontId="0" fillId="2" borderId="13" xfId="0" applyFill="1" applyBorder="1" applyAlignment="1">
      <alignment horizontal="center" vertical="center"/>
    </xf>
    <xf numFmtId="0" fontId="13" fillId="9" borderId="21" xfId="0" applyFont="1" applyFill="1" applyBorder="1">
      <alignment vertical="center"/>
    </xf>
    <xf numFmtId="0" fontId="9" fillId="9" borderId="21" xfId="0" applyFont="1" applyFill="1" applyBorder="1" applyAlignment="1">
      <alignment vertical="center" wrapText="1"/>
    </xf>
    <xf numFmtId="0" fontId="0" fillId="2" borderId="21" xfId="0" applyFill="1" applyBorder="1" applyAlignment="1">
      <alignment horizontal="center" vertical="center"/>
    </xf>
    <xf numFmtId="0" fontId="25" fillId="9" borderId="13" xfId="0" applyFont="1" applyFill="1" applyBorder="1" applyAlignment="1">
      <alignment vertical="center" wrapText="1"/>
    </xf>
    <xf numFmtId="0" fontId="21" fillId="9" borderId="14" xfId="0" applyFont="1" applyFill="1" applyBorder="1">
      <alignment vertical="center"/>
    </xf>
    <xf numFmtId="0" fontId="0" fillId="5" borderId="13" xfId="0" applyFill="1" applyBorder="1" applyAlignment="1">
      <alignment horizontal="left" vertical="center"/>
    </xf>
    <xf numFmtId="0" fontId="4" fillId="5" borderId="12" xfId="0" applyFont="1" applyFill="1" applyBorder="1" applyAlignment="1">
      <alignment horizontal="left" vertical="center"/>
    </xf>
    <xf numFmtId="0" fontId="3" fillId="4" borderId="21" xfId="0" applyFont="1" applyFill="1" applyBorder="1">
      <alignment vertical="center"/>
    </xf>
    <xf numFmtId="0" fontId="0" fillId="4" borderId="10" xfId="0" applyFill="1" applyBorder="1" applyAlignment="1">
      <alignment horizontal="right" vertical="center"/>
    </xf>
    <xf numFmtId="0" fontId="3" fillId="4" borderId="9" xfId="0" applyFont="1" applyFill="1" applyBorder="1">
      <alignment vertical="center"/>
    </xf>
    <xf numFmtId="0" fontId="0" fillId="4" borderId="16" xfId="0" applyFill="1" applyBorder="1" applyAlignment="1">
      <alignment horizontal="right" vertical="center"/>
    </xf>
    <xf numFmtId="0" fontId="3" fillId="4" borderId="5" xfId="0" applyFont="1" applyFill="1" applyBorder="1">
      <alignment vertical="center"/>
    </xf>
    <xf numFmtId="0" fontId="3" fillId="4" borderId="19" xfId="0" applyFont="1" applyFill="1" applyBorder="1" applyAlignment="1">
      <alignment vertical="center" wrapText="1"/>
    </xf>
    <xf numFmtId="0" fontId="0" fillId="4" borderId="57" xfId="0" applyFill="1" applyBorder="1" applyAlignment="1">
      <alignment vertical="center" wrapText="1"/>
    </xf>
    <xf numFmtId="0" fontId="3" fillId="4" borderId="62" xfId="0" applyFont="1" applyFill="1" applyBorder="1" applyAlignment="1">
      <alignment vertical="center" wrapText="1"/>
    </xf>
    <xf numFmtId="0" fontId="0" fillId="9" borderId="61" xfId="0" applyFill="1" applyBorder="1">
      <alignment vertical="center"/>
    </xf>
    <xf numFmtId="0" fontId="3" fillId="4" borderId="7" xfId="0" applyFont="1" applyFill="1" applyBorder="1" applyAlignment="1">
      <alignment vertical="center" wrapText="1"/>
    </xf>
    <xf numFmtId="0" fontId="0" fillId="4" borderId="58" xfId="0" applyFill="1" applyBorder="1" applyAlignment="1">
      <alignment vertical="center" wrapText="1"/>
    </xf>
    <xf numFmtId="0" fontId="0" fillId="4" borderId="0" xfId="0" applyFill="1" applyAlignment="1">
      <alignment vertical="center" wrapText="1"/>
    </xf>
    <xf numFmtId="0" fontId="0" fillId="4" borderId="59" xfId="0" applyFill="1" applyBorder="1" applyAlignment="1">
      <alignment vertical="center" wrapText="1"/>
    </xf>
    <xf numFmtId="0" fontId="3" fillId="4" borderId="5" xfId="0" applyFont="1" applyFill="1" applyBorder="1" applyAlignment="1">
      <alignment vertical="center" wrapText="1"/>
    </xf>
    <xf numFmtId="0" fontId="3" fillId="4" borderId="15" xfId="0" applyFont="1" applyFill="1" applyBorder="1" applyAlignment="1">
      <alignment vertical="center" wrapText="1"/>
    </xf>
    <xf numFmtId="0" fontId="0" fillId="4" borderId="48" xfId="0" applyFill="1" applyBorder="1" applyAlignment="1">
      <alignment vertical="center" wrapText="1"/>
    </xf>
    <xf numFmtId="0" fontId="0" fillId="4" borderId="49" xfId="0" applyFill="1" applyBorder="1" applyAlignment="1">
      <alignment vertical="center" wrapText="1"/>
    </xf>
    <xf numFmtId="0" fontId="0" fillId="4" borderId="60" xfId="0" applyFill="1" applyBorder="1" applyAlignment="1">
      <alignment vertical="center" wrapText="1"/>
    </xf>
    <xf numFmtId="0" fontId="9" fillId="4" borderId="0" xfId="0" applyFont="1" applyFill="1">
      <alignment vertical="center"/>
    </xf>
    <xf numFmtId="0" fontId="30" fillId="4" borderId="0" xfId="0" applyFont="1" applyFill="1" applyAlignment="1">
      <alignment vertical="top"/>
    </xf>
    <xf numFmtId="38" fontId="0" fillId="4" borderId="0" xfId="1" applyFont="1" applyFill="1" applyBorder="1" applyAlignment="1" applyProtection="1">
      <alignment horizontal="right" vertical="center"/>
    </xf>
    <xf numFmtId="0" fontId="3" fillId="4" borderId="0" xfId="0" applyFont="1" applyFill="1" applyAlignment="1">
      <alignment vertical="center" wrapText="1"/>
    </xf>
    <xf numFmtId="0" fontId="0" fillId="4" borderId="0" xfId="0" quotePrefix="1" applyFill="1" applyAlignment="1">
      <alignment horizontal="right" vertical="center"/>
    </xf>
    <xf numFmtId="38" fontId="0" fillId="0" borderId="28" xfId="1" applyFont="1" applyFill="1" applyBorder="1" applyAlignment="1" applyProtection="1">
      <alignment vertical="center" shrinkToFit="1"/>
    </xf>
    <xf numFmtId="38" fontId="0" fillId="2" borderId="43" xfId="1" applyFont="1" applyFill="1" applyBorder="1" applyAlignment="1" applyProtection="1">
      <alignment vertical="center" shrinkToFit="1"/>
    </xf>
    <xf numFmtId="38" fontId="0" fillId="0" borderId="0" xfId="1" applyFont="1" applyProtection="1">
      <alignment vertical="center"/>
    </xf>
    <xf numFmtId="38" fontId="0" fillId="2" borderId="45" xfId="1" applyFont="1" applyFill="1" applyBorder="1" applyAlignment="1" applyProtection="1">
      <alignment vertical="center" shrinkToFit="1"/>
    </xf>
    <xf numFmtId="38" fontId="0" fillId="8" borderId="30" xfId="1" applyFont="1" applyFill="1" applyBorder="1" applyAlignment="1" applyProtection="1">
      <alignment vertical="center" shrinkToFit="1"/>
    </xf>
    <xf numFmtId="38" fontId="0" fillId="8" borderId="53" xfId="1" applyFont="1" applyFill="1" applyBorder="1" applyAlignment="1" applyProtection="1">
      <alignment vertical="center" shrinkToFit="1"/>
    </xf>
    <xf numFmtId="38" fontId="0" fillId="8" borderId="56" xfId="1" applyFont="1" applyFill="1" applyBorder="1" applyAlignment="1" applyProtection="1">
      <alignment horizontal="left" vertical="center" shrinkToFit="1"/>
    </xf>
    <xf numFmtId="38" fontId="0" fillId="2" borderId="55" xfId="1" applyFont="1" applyFill="1" applyBorder="1" applyAlignment="1" applyProtection="1">
      <alignment vertical="center" shrinkToFit="1"/>
    </xf>
    <xf numFmtId="38" fontId="0" fillId="2" borderId="34" xfId="1" applyFont="1" applyFill="1" applyBorder="1" applyAlignment="1" applyProtection="1">
      <alignment vertical="center" shrinkToFit="1"/>
    </xf>
    <xf numFmtId="38" fontId="0" fillId="2" borderId="32" xfId="1" applyFont="1" applyFill="1" applyBorder="1" applyAlignment="1" applyProtection="1">
      <alignment vertical="center" shrinkToFit="1"/>
    </xf>
    <xf numFmtId="38" fontId="0" fillId="2" borderId="42" xfId="1" applyFont="1" applyFill="1" applyBorder="1" applyAlignment="1" applyProtection="1">
      <alignment vertical="center" shrinkToFit="1"/>
    </xf>
    <xf numFmtId="38" fontId="0" fillId="2" borderId="1" xfId="1" applyFont="1" applyFill="1" applyBorder="1" applyAlignment="1" applyProtection="1">
      <alignment vertical="center" shrinkToFit="1"/>
    </xf>
    <xf numFmtId="38" fontId="0" fillId="2" borderId="3" xfId="1" applyFont="1" applyFill="1" applyBorder="1" applyAlignment="1" applyProtection="1">
      <alignment vertical="center" shrinkToFit="1"/>
    </xf>
    <xf numFmtId="38" fontId="0" fillId="2" borderId="31" xfId="1" applyFont="1" applyFill="1" applyBorder="1" applyAlignment="1" applyProtection="1">
      <alignment vertical="center" shrinkToFit="1"/>
    </xf>
    <xf numFmtId="38" fontId="0" fillId="2" borderId="52" xfId="1" applyFont="1" applyFill="1" applyBorder="1" applyAlignment="1" applyProtection="1">
      <alignment vertical="center" shrinkToFit="1"/>
    </xf>
    <xf numFmtId="38" fontId="0" fillId="2" borderId="44" xfId="1" applyFont="1" applyFill="1" applyBorder="1" applyAlignment="1" applyProtection="1">
      <alignment vertical="center" shrinkToFit="1"/>
    </xf>
    <xf numFmtId="38" fontId="0" fillId="2" borderId="30" xfId="1" applyFont="1" applyFill="1" applyBorder="1" applyAlignment="1" applyProtection="1">
      <alignment vertical="center" shrinkToFit="1"/>
    </xf>
    <xf numFmtId="38" fontId="0" fillId="2" borderId="53" xfId="1" applyFont="1" applyFill="1" applyBorder="1" applyAlignment="1" applyProtection="1">
      <alignment vertical="center" shrinkToFit="1"/>
    </xf>
    <xf numFmtId="38" fontId="0" fillId="2" borderId="46" xfId="1" applyFont="1" applyFill="1" applyBorder="1" applyAlignment="1" applyProtection="1">
      <alignment vertical="center" shrinkToFit="1"/>
    </xf>
    <xf numFmtId="38" fontId="0" fillId="8" borderId="1" xfId="1" applyFont="1" applyFill="1" applyBorder="1" applyAlignment="1" applyProtection="1">
      <alignment vertical="center" shrinkToFit="1"/>
    </xf>
    <xf numFmtId="38" fontId="0" fillId="8" borderId="3" xfId="1" applyFont="1" applyFill="1" applyBorder="1" applyAlignment="1" applyProtection="1">
      <alignment vertical="center" shrinkToFit="1"/>
    </xf>
    <xf numFmtId="38" fontId="0" fillId="2" borderId="45" xfId="1" applyFont="1" applyFill="1" applyBorder="1" applyAlignment="1" applyProtection="1">
      <alignment horizontal="right" vertical="center" shrinkToFit="1"/>
    </xf>
    <xf numFmtId="38" fontId="0" fillId="2" borderId="44" xfId="1" applyFont="1" applyFill="1" applyBorder="1" applyAlignment="1" applyProtection="1">
      <alignment horizontal="right" vertical="center" shrinkToFit="1"/>
    </xf>
    <xf numFmtId="38" fontId="0" fillId="8" borderId="43" xfId="1" applyFont="1" applyFill="1" applyBorder="1" applyAlignment="1" applyProtection="1">
      <alignment horizontal="distributed" vertical="center" shrinkToFit="1"/>
    </xf>
    <xf numFmtId="38" fontId="0" fillId="8" borderId="41" xfId="1" applyFont="1" applyFill="1" applyBorder="1" applyAlignment="1" applyProtection="1">
      <alignment horizontal="distributed" vertical="center" shrinkToFit="1"/>
    </xf>
    <xf numFmtId="38" fontId="0" fillId="2" borderId="36" xfId="1" applyFont="1" applyFill="1" applyBorder="1" applyAlignment="1" applyProtection="1">
      <alignment vertical="center" shrinkToFit="1"/>
    </xf>
    <xf numFmtId="38" fontId="0" fillId="2" borderId="29" xfId="1" applyFont="1" applyFill="1" applyBorder="1" applyAlignment="1" applyProtection="1">
      <alignment vertical="center" shrinkToFit="1"/>
    </xf>
    <xf numFmtId="38" fontId="0" fillId="2" borderId="47" xfId="1" applyFont="1" applyFill="1" applyBorder="1" applyAlignment="1" applyProtection="1">
      <alignment vertical="center" shrinkToFit="1"/>
    </xf>
    <xf numFmtId="38" fontId="0" fillId="2" borderId="40" xfId="1" applyFont="1" applyFill="1" applyBorder="1" applyAlignment="1" applyProtection="1">
      <alignment vertical="center" shrinkToFit="1"/>
    </xf>
    <xf numFmtId="38" fontId="0" fillId="2" borderId="54" xfId="1" applyFont="1" applyFill="1" applyBorder="1" applyAlignment="1" applyProtection="1">
      <alignment vertical="center" shrinkToFit="1"/>
    </xf>
    <xf numFmtId="0" fontId="0" fillId="4" borderId="64" xfId="0" applyFill="1" applyBorder="1" applyAlignment="1">
      <alignment horizontal="center" vertical="center"/>
    </xf>
    <xf numFmtId="0" fontId="0" fillId="4" borderId="64" xfId="0" applyFill="1" applyBorder="1" applyAlignment="1">
      <alignment horizontal="center" vertical="center" wrapText="1"/>
    </xf>
    <xf numFmtId="0" fontId="3" fillId="4" borderId="63" xfId="0" applyFont="1" applyFill="1" applyBorder="1" applyAlignment="1">
      <alignment vertical="center" wrapText="1"/>
    </xf>
    <xf numFmtId="0" fontId="3" fillId="4" borderId="69" xfId="0" applyFont="1" applyFill="1" applyBorder="1" applyAlignment="1">
      <alignment vertical="center" wrapText="1"/>
    </xf>
    <xf numFmtId="0" fontId="0" fillId="0" borderId="1" xfId="0" applyBorder="1">
      <alignment vertical="center"/>
    </xf>
    <xf numFmtId="0" fontId="22" fillId="0" borderId="1" xfId="0" applyFont="1" applyBorder="1" applyAlignment="1">
      <alignment vertical="center" wrapText="1"/>
    </xf>
    <xf numFmtId="0" fontId="22" fillId="0" borderId="1" xfId="0" applyFont="1" applyBorder="1" applyAlignment="1">
      <alignment vertical="top" wrapText="1"/>
    </xf>
    <xf numFmtId="0" fontId="0" fillId="0" borderId="0" xfId="0" applyAlignment="1">
      <alignment vertical="center" wrapText="1"/>
    </xf>
    <xf numFmtId="0" fontId="0" fillId="0" borderId="1" xfId="0" applyBorder="1" applyAlignment="1">
      <alignment vertical="center" wrapText="1"/>
    </xf>
    <xf numFmtId="0" fontId="22" fillId="0" borderId="1" xfId="0" quotePrefix="1" applyFont="1" applyBorder="1" applyAlignment="1">
      <alignment vertical="center" wrapText="1"/>
    </xf>
    <xf numFmtId="0" fontId="37" fillId="4" borderId="0" xfId="0" applyFont="1" applyFill="1">
      <alignment vertical="center"/>
    </xf>
    <xf numFmtId="0" fontId="16" fillId="9" borderId="13" xfId="0" applyFont="1" applyFill="1" applyBorder="1" applyAlignment="1">
      <alignment vertical="top" wrapText="1"/>
    </xf>
    <xf numFmtId="0" fontId="16" fillId="9" borderId="14" xfId="0" applyFont="1" applyFill="1" applyBorder="1" applyAlignment="1">
      <alignment vertical="top" wrapText="1"/>
    </xf>
    <xf numFmtId="0" fontId="0" fillId="3" borderId="24" xfId="0" applyFill="1" applyBorder="1" applyAlignment="1">
      <alignment horizontal="center" vertical="center" wrapText="1"/>
    </xf>
    <xf numFmtId="0" fontId="39" fillId="3" borderId="9" xfId="0" applyFont="1" applyFill="1" applyBorder="1" applyAlignment="1" applyProtection="1">
      <alignment horizontal="left" vertical="center" wrapText="1"/>
      <protection locked="0"/>
    </xf>
    <xf numFmtId="0" fontId="1" fillId="4" borderId="0" xfId="0" applyFont="1" applyFill="1">
      <alignment vertical="center"/>
    </xf>
    <xf numFmtId="0" fontId="1" fillId="9" borderId="0" xfId="0" applyFont="1" applyFill="1">
      <alignment vertical="center"/>
    </xf>
    <xf numFmtId="0" fontId="1" fillId="3" borderId="1" xfId="0" applyFont="1" applyFill="1" applyBorder="1">
      <alignment vertical="center"/>
    </xf>
    <xf numFmtId="0" fontId="1" fillId="2" borderId="1" xfId="0" applyFont="1" applyFill="1" applyBorder="1">
      <alignment vertical="center"/>
    </xf>
    <xf numFmtId="14" fontId="3" fillId="0" borderId="0" xfId="0" applyNumberFormat="1" applyFont="1">
      <alignment vertical="center"/>
    </xf>
    <xf numFmtId="0" fontId="3" fillId="9" borderId="66" xfId="0" applyFont="1" applyFill="1" applyBorder="1">
      <alignment vertical="center"/>
    </xf>
    <xf numFmtId="0" fontId="23" fillId="3" borderId="1" xfId="0" applyFont="1" applyFill="1" applyBorder="1" applyAlignment="1" applyProtection="1">
      <alignment horizontal="center" vertical="center" wrapText="1"/>
      <protection locked="0"/>
    </xf>
    <xf numFmtId="38" fontId="0" fillId="2" borderId="64" xfId="1" applyFont="1" applyFill="1" applyBorder="1" applyAlignment="1" applyProtection="1">
      <alignment horizontal="right" vertical="center" shrinkToFit="1"/>
    </xf>
    <xf numFmtId="38" fontId="0" fillId="2" borderId="67" xfId="1" applyFont="1" applyFill="1" applyBorder="1" applyAlignment="1" applyProtection="1">
      <alignment vertical="center" shrinkToFit="1"/>
      <protection locked="0"/>
    </xf>
    <xf numFmtId="38" fontId="0" fillId="2" borderId="4" xfId="1" applyFont="1" applyFill="1" applyBorder="1" applyAlignment="1" applyProtection="1">
      <alignment horizontal="right" vertical="center" shrinkToFit="1"/>
      <protection locked="0"/>
    </xf>
    <xf numFmtId="38" fontId="0" fillId="3" borderId="4" xfId="1" applyFont="1" applyFill="1" applyBorder="1" applyAlignment="1" applyProtection="1">
      <alignment horizontal="right" vertical="center" shrinkToFit="1"/>
      <protection locked="0"/>
    </xf>
    <xf numFmtId="38" fontId="0" fillId="2" borderId="23" xfId="1" applyFont="1" applyFill="1" applyBorder="1" applyAlignment="1" applyProtection="1">
      <alignment horizontal="right" vertical="center" shrinkToFit="1"/>
    </xf>
    <xf numFmtId="38" fontId="0" fillId="2" borderId="36" xfId="1" applyFont="1" applyFill="1" applyBorder="1" applyAlignment="1" applyProtection="1">
      <alignment horizontal="right" vertical="center" shrinkToFit="1"/>
    </xf>
    <xf numFmtId="38" fontId="0" fillId="2" borderId="1" xfId="1" applyFont="1" applyFill="1" applyBorder="1" applyAlignment="1" applyProtection="1">
      <alignment horizontal="right" vertical="center" shrinkToFit="1"/>
    </xf>
    <xf numFmtId="38" fontId="39" fillId="2" borderId="22" xfId="1" applyFont="1" applyFill="1" applyBorder="1" applyAlignment="1" applyProtection="1">
      <alignment horizontal="right" vertical="center" shrinkToFit="1"/>
    </xf>
    <xf numFmtId="0" fontId="0" fillId="0" borderId="0" xfId="0" applyAlignment="1">
      <alignment horizontal="right" vertical="center"/>
    </xf>
    <xf numFmtId="0" fontId="9" fillId="4" borderId="65" xfId="0" applyFont="1" applyFill="1" applyBorder="1" applyAlignment="1">
      <alignment vertical="center" wrapText="1"/>
    </xf>
    <xf numFmtId="0" fontId="1" fillId="11" borderId="1" xfId="0" applyFont="1" applyFill="1" applyBorder="1">
      <alignment vertical="center"/>
    </xf>
    <xf numFmtId="0" fontId="3" fillId="4" borderId="0" xfId="0" applyFont="1" applyFill="1">
      <alignment vertical="center"/>
    </xf>
    <xf numFmtId="0" fontId="38" fillId="9" borderId="6" xfId="0" quotePrefix="1" applyFont="1" applyFill="1" applyBorder="1">
      <alignment vertical="center"/>
    </xf>
    <xf numFmtId="0" fontId="9" fillId="0" borderId="0" xfId="0" applyFont="1" applyProtection="1">
      <alignment vertical="center"/>
      <protection locked="0"/>
    </xf>
    <xf numFmtId="38" fontId="0" fillId="0" borderId="0" xfId="1" applyFont="1" applyFill="1" applyBorder="1" applyAlignment="1" applyProtection="1">
      <alignment horizontal="right" vertical="center"/>
      <protection locked="0"/>
    </xf>
    <xf numFmtId="0" fontId="3"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30" fillId="0" borderId="0" xfId="0" applyFont="1" applyAlignment="1" applyProtection="1">
      <alignment vertical="top"/>
      <protection locked="0"/>
    </xf>
    <xf numFmtId="0" fontId="0" fillId="0" borderId="0" xfId="0" quotePrefix="1" applyAlignment="1" applyProtection="1">
      <alignment horizontal="right" vertical="center"/>
      <protection locked="0"/>
    </xf>
    <xf numFmtId="38" fontId="16" fillId="3" borderId="4" xfId="1" applyFont="1" applyFill="1" applyBorder="1" applyAlignment="1" applyProtection="1">
      <alignment horizontal="right" vertical="center" shrinkToFit="1"/>
      <protection locked="0"/>
    </xf>
    <xf numFmtId="38" fontId="0" fillId="2" borderId="67" xfId="1" applyFont="1" applyFill="1" applyBorder="1" applyAlignment="1" applyProtection="1">
      <alignment vertical="center" shrinkToFit="1"/>
    </xf>
    <xf numFmtId="38" fontId="0" fillId="2" borderId="4" xfId="1" applyFont="1" applyFill="1" applyBorder="1" applyAlignment="1" applyProtection="1">
      <alignment horizontal="right" vertical="center" shrinkToFit="1"/>
    </xf>
    <xf numFmtId="0" fontId="6" fillId="0" borderId="24" xfId="0" applyFont="1" applyBorder="1" applyAlignment="1" applyProtection="1">
      <alignment horizontal="center" vertical="center"/>
      <protection locked="0"/>
    </xf>
    <xf numFmtId="0" fontId="26" fillId="3" borderId="1" xfId="0" applyFont="1" applyFill="1" applyBorder="1" applyAlignment="1" applyProtection="1">
      <alignment horizontal="center" vertical="center" wrapText="1"/>
      <protection locked="0"/>
    </xf>
    <xf numFmtId="0" fontId="15" fillId="4" borderId="0" xfId="0" applyFont="1" applyFill="1">
      <alignment vertical="center"/>
    </xf>
    <xf numFmtId="0" fontId="35" fillId="0" borderId="0" xfId="0" applyFont="1">
      <alignment vertical="center"/>
    </xf>
    <xf numFmtId="0" fontId="25" fillId="0" borderId="0" xfId="0" applyFont="1">
      <alignment vertical="center"/>
    </xf>
    <xf numFmtId="0" fontId="21" fillId="0" borderId="0" xfId="0" applyFont="1">
      <alignment vertical="center"/>
    </xf>
    <xf numFmtId="0" fontId="33" fillId="0" borderId="0" xfId="0" applyFont="1" applyAlignment="1">
      <alignment vertical="center" shrinkToFit="1"/>
    </xf>
    <xf numFmtId="38" fontId="36" fillId="2" borderId="24" xfId="1" applyFont="1" applyFill="1" applyBorder="1" applyProtection="1">
      <alignment vertical="center"/>
    </xf>
    <xf numFmtId="0" fontId="0" fillId="6" borderId="1" xfId="0" applyFill="1" applyBorder="1" applyAlignment="1">
      <alignment horizontal="center" vertical="center"/>
    </xf>
    <xf numFmtId="0" fontId="0" fillId="6" borderId="1" xfId="0" applyFill="1" applyBorder="1" applyAlignment="1">
      <alignment horizontal="center" vertical="center" wrapText="1"/>
    </xf>
    <xf numFmtId="0" fontId="16" fillId="0" borderId="0" xfId="0" applyFont="1">
      <alignment vertical="center"/>
    </xf>
    <xf numFmtId="0" fontId="6" fillId="0" borderId="0" xfId="0" applyFont="1">
      <alignment vertical="center"/>
    </xf>
    <xf numFmtId="0" fontId="15" fillId="0" borderId="0" xfId="0" applyFont="1" applyAlignment="1">
      <alignment vertical="center" shrinkToFit="1"/>
    </xf>
    <xf numFmtId="0" fontId="0" fillId="2" borderId="1" xfId="0" applyFill="1" applyBorder="1">
      <alignment vertical="center"/>
    </xf>
    <xf numFmtId="14" fontId="8" fillId="0" borderId="0" xfId="0" applyNumberFormat="1" applyFont="1">
      <alignment vertical="center"/>
    </xf>
    <xf numFmtId="0" fontId="0" fillId="8" borderId="1" xfId="0" applyFill="1" applyBorder="1">
      <alignment vertical="center"/>
    </xf>
    <xf numFmtId="0" fontId="8" fillId="0" borderId="0" xfId="0" applyFont="1">
      <alignment vertical="center"/>
    </xf>
    <xf numFmtId="0" fontId="0" fillId="0" borderId="0" xfId="0" quotePrefix="1">
      <alignment vertical="center"/>
    </xf>
    <xf numFmtId="14" fontId="9" fillId="0" borderId="0" xfId="0" applyNumberFormat="1" applyFont="1">
      <alignment vertical="center"/>
    </xf>
    <xf numFmtId="0" fontId="0" fillId="2" borderId="1" xfId="0" applyFill="1" applyBorder="1" applyAlignment="1">
      <alignment horizontal="center" vertical="center"/>
    </xf>
    <xf numFmtId="0" fontId="0" fillId="2" borderId="1" xfId="0" quotePrefix="1" applyFill="1" applyBorder="1" applyAlignment="1">
      <alignment horizontal="center" vertical="center"/>
    </xf>
    <xf numFmtId="0" fontId="13" fillId="0" borderId="0" xfId="0" applyFont="1">
      <alignment vertical="center"/>
    </xf>
    <xf numFmtId="0" fontId="28" fillId="0" borderId="0" xfId="0" applyFont="1" applyAlignment="1">
      <alignment horizontal="center" vertical="center"/>
    </xf>
    <xf numFmtId="14" fontId="0" fillId="0" borderId="0" xfId="0" applyNumberFormat="1">
      <alignment vertical="center"/>
    </xf>
    <xf numFmtId="0" fontId="7" fillId="0" borderId="0" xfId="0" applyFont="1">
      <alignment vertical="center"/>
    </xf>
    <xf numFmtId="14" fontId="38" fillId="0" borderId="0" xfId="0" applyNumberFormat="1" applyFont="1">
      <alignment vertical="center"/>
    </xf>
    <xf numFmtId="0" fontId="24" fillId="0" borderId="0" xfId="0" applyFont="1">
      <alignment vertical="center"/>
    </xf>
    <xf numFmtId="14" fontId="18" fillId="0" borderId="0" xfId="0" applyNumberFormat="1" applyFont="1">
      <alignment vertical="center"/>
    </xf>
    <xf numFmtId="0" fontId="18" fillId="0" borderId="0" xfId="0" applyFont="1">
      <alignment vertical="center"/>
    </xf>
    <xf numFmtId="0" fontId="0" fillId="4" borderId="26" xfId="0" applyFill="1" applyBorder="1">
      <alignment vertical="center"/>
    </xf>
    <xf numFmtId="0" fontId="0" fillId="4" borderId="27" xfId="0" applyFill="1" applyBorder="1">
      <alignment vertical="center"/>
    </xf>
    <xf numFmtId="0" fontId="1" fillId="6" borderId="5"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5" xfId="0" applyFont="1" applyFill="1" applyBorder="1">
      <alignment vertical="center"/>
    </xf>
    <xf numFmtId="0" fontId="1" fillId="6" borderId="3" xfId="0" applyFont="1" applyFill="1" applyBorder="1">
      <alignment vertical="center"/>
    </xf>
    <xf numFmtId="0" fontId="0" fillId="4" borderId="28" xfId="0" applyFill="1" applyBorder="1">
      <alignment vertical="center"/>
    </xf>
    <xf numFmtId="176" fontId="1" fillId="6" borderId="3" xfId="0" applyNumberFormat="1" applyFont="1" applyFill="1" applyBorder="1" applyAlignment="1">
      <alignment horizontal="center" vertical="center"/>
    </xf>
    <xf numFmtId="176" fontId="1" fillId="6" borderId="1" xfId="0" applyNumberFormat="1" applyFont="1" applyFill="1" applyBorder="1" applyAlignment="1">
      <alignment horizontal="center" vertical="center"/>
    </xf>
    <xf numFmtId="0" fontId="9" fillId="0" borderId="0" xfId="0" applyFont="1">
      <alignment vertical="center"/>
    </xf>
    <xf numFmtId="38" fontId="0" fillId="8" borderId="4" xfId="1" applyFont="1" applyFill="1" applyBorder="1" applyAlignment="1" applyProtection="1">
      <alignment vertical="center" shrinkToFit="1"/>
    </xf>
    <xf numFmtId="38" fontId="0" fillId="8" borderId="51" xfId="1" applyFont="1" applyFill="1" applyBorder="1" applyAlignment="1" applyProtection="1">
      <alignment vertical="center" shrinkToFit="1"/>
    </xf>
    <xf numFmtId="0" fontId="0" fillId="4" borderId="5" xfId="0" applyFill="1" applyBorder="1" applyAlignment="1">
      <alignment horizontal="distributed" vertical="center"/>
    </xf>
    <xf numFmtId="0" fontId="0" fillId="7" borderId="5" xfId="0" applyFill="1" applyBorder="1" applyAlignment="1">
      <alignment horizontal="distributed" vertical="center"/>
    </xf>
    <xf numFmtId="0" fontId="0" fillId="4" borderId="39" xfId="0" applyFill="1" applyBorder="1" applyAlignment="1">
      <alignment horizontal="distributed" vertical="center"/>
    </xf>
    <xf numFmtId="0" fontId="0" fillId="4" borderId="2" xfId="0" applyFill="1" applyBorder="1" applyAlignment="1">
      <alignment horizontal="distributed" vertical="center"/>
    </xf>
    <xf numFmtId="0" fontId="0" fillId="7" borderId="2" xfId="0" applyFill="1" applyBorder="1" applyAlignment="1">
      <alignment horizontal="distributed" vertical="center"/>
    </xf>
    <xf numFmtId="0" fontId="0" fillId="4" borderId="26" xfId="0" applyFill="1" applyBorder="1" applyAlignment="1">
      <alignment horizontal="distributed" vertical="center"/>
    </xf>
    <xf numFmtId="0" fontId="0" fillId="7" borderId="26" xfId="0" applyFill="1" applyBorder="1" applyAlignment="1">
      <alignment horizontal="distributed" vertical="center"/>
    </xf>
    <xf numFmtId="0" fontId="0" fillId="0" borderId="0" xfId="0" applyAlignment="1">
      <alignment horizontal="center" vertical="center"/>
    </xf>
    <xf numFmtId="0" fontId="31" fillId="0" borderId="0" xfId="0" applyFont="1">
      <alignment vertical="center"/>
    </xf>
    <xf numFmtId="0" fontId="27" fillId="0" borderId="0" xfId="0" applyFont="1">
      <alignment vertical="center"/>
    </xf>
    <xf numFmtId="0" fontId="0" fillId="2" borderId="1" xfId="0" applyFill="1" applyBorder="1" applyAlignment="1" applyProtection="1">
      <alignment horizontal="center" vertical="center"/>
      <protection locked="0"/>
    </xf>
    <xf numFmtId="0" fontId="1" fillId="6" borderId="2" xfId="0" applyFont="1" applyFill="1" applyBorder="1" applyAlignment="1">
      <alignment horizontal="center" vertical="center"/>
    </xf>
    <xf numFmtId="0" fontId="32" fillId="0" borderId="6" xfId="0" applyFont="1" applyBorder="1">
      <alignment vertical="center"/>
    </xf>
    <xf numFmtId="0" fontId="13" fillId="0" borderId="0" xfId="0" applyFont="1" applyAlignment="1">
      <alignment horizontal="right" vertical="center"/>
    </xf>
    <xf numFmtId="0" fontId="37" fillId="0" borderId="0" xfId="0" applyFont="1">
      <alignment vertical="center"/>
    </xf>
    <xf numFmtId="38" fontId="0" fillId="2" borderId="43" xfId="1" quotePrefix="1" applyFont="1" applyFill="1" applyBorder="1" applyAlignment="1" applyProtection="1">
      <alignment vertical="center" shrinkToFit="1"/>
    </xf>
    <xf numFmtId="176" fontId="1" fillId="6" borderId="3" xfId="0" quotePrefix="1" applyNumberFormat="1" applyFont="1" applyFill="1" applyBorder="1" applyAlignment="1">
      <alignment horizontal="center" vertical="center"/>
    </xf>
    <xf numFmtId="0" fontId="21" fillId="0" borderId="0" xfId="0" applyFont="1" applyAlignment="1">
      <alignment vertical="top"/>
    </xf>
    <xf numFmtId="0" fontId="13" fillId="0" borderId="29" xfId="0" applyFont="1" applyBorder="1" applyAlignment="1">
      <alignment horizontal="right" vertical="center"/>
    </xf>
    <xf numFmtId="0" fontId="6" fillId="2" borderId="12" xfId="0" applyFont="1" applyFill="1" applyBorder="1">
      <alignment vertical="center"/>
    </xf>
    <xf numFmtId="0" fontId="6" fillId="2" borderId="13" xfId="0" applyFont="1" applyFill="1" applyBorder="1">
      <alignment vertical="center"/>
    </xf>
    <xf numFmtId="0" fontId="6" fillId="2" borderId="14" xfId="0" applyFont="1" applyFill="1" applyBorder="1">
      <alignment vertical="center"/>
    </xf>
    <xf numFmtId="0" fontId="4" fillId="5" borderId="12" xfId="0" applyFont="1" applyFill="1" applyBorder="1" applyAlignment="1">
      <alignment vertical="center" wrapText="1"/>
    </xf>
    <xf numFmtId="0" fontId="4" fillId="5" borderId="13" xfId="0" applyFont="1" applyFill="1" applyBorder="1" applyAlignment="1">
      <alignment vertical="center" wrapText="1"/>
    </xf>
    <xf numFmtId="0" fontId="21" fillId="3" borderId="2" xfId="0" applyFont="1" applyFill="1" applyBorder="1" applyAlignment="1" applyProtection="1">
      <alignment horizontal="left" vertical="center" wrapText="1"/>
      <protection locked="0"/>
    </xf>
    <xf numFmtId="0" fontId="21" fillId="3" borderId="5" xfId="0" applyFont="1" applyFill="1" applyBorder="1" applyAlignment="1" applyProtection="1">
      <alignment horizontal="left" vertical="center" wrapText="1"/>
      <protection locked="0"/>
    </xf>
    <xf numFmtId="0" fontId="21" fillId="3" borderId="17" xfId="0" applyFont="1" applyFill="1" applyBorder="1" applyAlignment="1" applyProtection="1">
      <alignment horizontal="left" vertical="center" wrapText="1"/>
      <protection locked="0"/>
    </xf>
    <xf numFmtId="0" fontId="0" fillId="5" borderId="16" xfId="0" applyFill="1" applyBorder="1" applyAlignment="1">
      <alignment vertical="center" wrapText="1"/>
    </xf>
    <xf numFmtId="0" fontId="0" fillId="5" borderId="5" xfId="0" applyFill="1" applyBorder="1" applyAlignment="1">
      <alignment vertical="center" wrapText="1"/>
    </xf>
    <xf numFmtId="0" fontId="0" fillId="5" borderId="18" xfId="0" applyFill="1" applyBorder="1" applyAlignment="1">
      <alignment vertical="center" wrapText="1"/>
    </xf>
    <xf numFmtId="0" fontId="0" fillId="5" borderId="15" xfId="0" applyFill="1" applyBorder="1" applyAlignment="1">
      <alignment vertical="center" wrapText="1"/>
    </xf>
    <xf numFmtId="0" fontId="0" fillId="5" borderId="11" xfId="0" applyFill="1" applyBorder="1" applyAlignment="1">
      <alignment vertical="center" wrapText="1"/>
    </xf>
    <xf numFmtId="0" fontId="0" fillId="5" borderId="7" xfId="0" applyFill="1" applyBorder="1" applyAlignment="1">
      <alignment vertical="center" wrapText="1"/>
    </xf>
    <xf numFmtId="0" fontId="14" fillId="3" borderId="2" xfId="0" applyFont="1" applyFill="1" applyBorder="1" applyAlignment="1" applyProtection="1">
      <alignment horizontal="left" vertical="center" wrapText="1"/>
      <protection locked="0"/>
    </xf>
    <xf numFmtId="0" fontId="14" fillId="3" borderId="5" xfId="0" applyFont="1" applyFill="1" applyBorder="1" applyAlignment="1" applyProtection="1">
      <alignment horizontal="left" vertical="center" wrapText="1"/>
      <protection locked="0"/>
    </xf>
    <xf numFmtId="0" fontId="14" fillId="3" borderId="17" xfId="0" applyFont="1" applyFill="1" applyBorder="1" applyAlignment="1" applyProtection="1">
      <alignment horizontal="left" vertical="center" wrapText="1"/>
      <protection locked="0"/>
    </xf>
    <xf numFmtId="0" fontId="0" fillId="5" borderId="57" xfId="0" applyFill="1" applyBorder="1" applyAlignment="1">
      <alignment vertical="center" wrapText="1"/>
    </xf>
    <xf numFmtId="0" fontId="0" fillId="5" borderId="6" xfId="0" applyFill="1" applyBorder="1" applyAlignment="1">
      <alignment vertical="center" wrapText="1"/>
    </xf>
    <xf numFmtId="0" fontId="0" fillId="5" borderId="11" xfId="0" applyFill="1" applyBorder="1" applyAlignment="1">
      <alignment horizontal="left" vertical="center" wrapText="1"/>
    </xf>
    <xf numFmtId="0" fontId="0" fillId="5" borderId="7" xfId="0" applyFill="1" applyBorder="1" applyAlignment="1">
      <alignment horizontal="left" vertical="center" wrapText="1"/>
    </xf>
    <xf numFmtId="0" fontId="1" fillId="4" borderId="7" xfId="0" applyFont="1" applyFill="1" applyBorder="1" applyAlignment="1">
      <alignment wrapText="1"/>
    </xf>
    <xf numFmtId="0" fontId="1" fillId="4" borderId="8" xfId="0" applyFont="1" applyFill="1" applyBorder="1" applyAlignment="1">
      <alignment wrapText="1"/>
    </xf>
    <xf numFmtId="0" fontId="0" fillId="5" borderId="48" xfId="0" applyFill="1" applyBorder="1" applyAlignment="1">
      <alignment horizontal="left" vertical="center" wrapText="1"/>
    </xf>
    <xf numFmtId="0" fontId="0" fillId="5" borderId="49" xfId="0" applyFill="1" applyBorder="1" applyAlignment="1">
      <alignment horizontal="left" vertical="center" wrapText="1"/>
    </xf>
    <xf numFmtId="0" fontId="21" fillId="3" borderId="5" xfId="0" applyFont="1" applyFill="1" applyBorder="1" applyAlignment="1" applyProtection="1">
      <alignment vertical="top" wrapText="1"/>
      <protection locked="0"/>
    </xf>
    <xf numFmtId="0" fontId="21" fillId="3" borderId="17" xfId="0" applyFont="1" applyFill="1" applyBorder="1" applyAlignment="1" applyProtection="1">
      <alignment vertical="top" wrapText="1"/>
      <protection locked="0"/>
    </xf>
    <xf numFmtId="0" fontId="22" fillId="0" borderId="1" xfId="0" quotePrefix="1" applyFont="1" applyBorder="1" applyAlignment="1">
      <alignment vertical="center" wrapText="1"/>
    </xf>
    <xf numFmtId="0" fontId="22" fillId="0" borderId="1" xfId="0" applyFont="1" applyBorder="1" applyAlignment="1">
      <alignment vertical="center" wrapText="1"/>
    </xf>
    <xf numFmtId="0" fontId="13" fillId="9" borderId="66" xfId="0" applyFont="1" applyFill="1" applyBorder="1" applyAlignment="1">
      <alignment horizontal="center" vertical="center" wrapText="1"/>
    </xf>
    <xf numFmtId="0" fontId="13" fillId="9" borderId="13" xfId="0" applyFont="1" applyFill="1" applyBorder="1" applyAlignment="1">
      <alignment horizontal="center" vertical="center" wrapText="1"/>
    </xf>
    <xf numFmtId="0" fontId="0" fillId="5" borderId="68" xfId="0" applyFill="1" applyBorder="1" applyAlignment="1">
      <alignment vertical="center" wrapText="1"/>
    </xf>
    <xf numFmtId="0" fontId="0" fillId="4" borderId="70" xfId="0" applyFill="1" applyBorder="1" applyAlignment="1">
      <alignment vertical="center" wrapText="1"/>
    </xf>
    <xf numFmtId="0" fontId="0" fillId="4" borderId="7" xfId="0" applyFill="1" applyBorder="1" applyAlignment="1">
      <alignment vertical="center" wrapText="1"/>
    </xf>
    <xf numFmtId="0" fontId="0" fillId="4" borderId="8" xfId="0" applyFill="1" applyBorder="1" applyAlignment="1">
      <alignment vertical="center" wrapText="1"/>
    </xf>
    <xf numFmtId="0" fontId="40" fillId="10" borderId="2" xfId="0" applyFont="1" applyFill="1" applyBorder="1" applyAlignment="1" applyProtection="1">
      <alignment horizontal="left" vertical="center" wrapText="1"/>
      <protection locked="0"/>
    </xf>
    <xf numFmtId="0" fontId="40" fillId="10" borderId="5" xfId="0" applyFont="1" applyFill="1" applyBorder="1" applyAlignment="1" applyProtection="1">
      <alignment horizontal="left" vertical="center" wrapText="1"/>
      <protection locked="0"/>
    </xf>
    <xf numFmtId="0" fontId="40" fillId="10" borderId="17" xfId="0" applyFont="1" applyFill="1" applyBorder="1" applyAlignment="1" applyProtection="1">
      <alignment horizontal="left" vertical="center" wrapText="1"/>
      <protection locked="0"/>
    </xf>
    <xf numFmtId="0" fontId="35" fillId="0" borderId="12" xfId="0" applyFont="1" applyBorder="1" applyAlignment="1" applyProtection="1">
      <alignment vertical="center" shrinkToFit="1"/>
      <protection locked="0"/>
    </xf>
    <xf numFmtId="0" fontId="35" fillId="0" borderId="14" xfId="0" applyFont="1" applyBorder="1" applyAlignment="1" applyProtection="1">
      <alignment vertical="center" shrinkToFit="1"/>
      <protection locked="0"/>
    </xf>
    <xf numFmtId="0" fontId="0" fillId="4" borderId="25" xfId="0" applyFill="1" applyBorder="1" applyAlignment="1">
      <alignment horizontal="center" vertical="center" wrapText="1"/>
    </xf>
    <xf numFmtId="0" fontId="0" fillId="4" borderId="41" xfId="0" applyFill="1" applyBorder="1" applyAlignment="1">
      <alignment horizontal="center" vertical="center" wrapText="1"/>
    </xf>
    <xf numFmtId="38" fontId="8" fillId="6" borderId="1" xfId="1" applyFont="1" applyFill="1" applyBorder="1" applyAlignment="1" applyProtection="1">
      <alignment horizontal="distributed" vertical="center" textRotation="255"/>
    </xf>
    <xf numFmtId="38" fontId="3" fillId="6" borderId="30" xfId="1" applyFont="1" applyFill="1" applyBorder="1" applyAlignment="1" applyProtection="1">
      <alignment horizontal="distributed" vertical="center" textRotation="255"/>
    </xf>
    <xf numFmtId="38" fontId="0" fillId="6" borderId="1" xfId="1" applyFont="1" applyFill="1" applyBorder="1" applyAlignment="1" applyProtection="1">
      <alignment horizontal="distributed" vertical="center"/>
    </xf>
    <xf numFmtId="38" fontId="0" fillId="6" borderId="2" xfId="1" applyFont="1" applyFill="1" applyBorder="1" applyAlignment="1" applyProtection="1">
      <alignment horizontal="distributed" vertical="center"/>
    </xf>
    <xf numFmtId="38" fontId="0" fillId="6" borderId="30" xfId="1" applyFont="1" applyFill="1" applyBorder="1" applyAlignment="1" applyProtection="1">
      <alignment horizontal="distributed" vertical="center"/>
    </xf>
    <xf numFmtId="38" fontId="0" fillId="6" borderId="38" xfId="1" applyFont="1" applyFill="1" applyBorder="1" applyAlignment="1" applyProtection="1">
      <alignment horizontal="distributed" vertical="center"/>
    </xf>
    <xf numFmtId="0" fontId="15" fillId="2" borderId="12" xfId="0" applyFont="1" applyFill="1" applyBorder="1" applyAlignment="1">
      <alignment horizontal="center" vertical="center" shrinkToFit="1"/>
    </xf>
    <xf numFmtId="0" fontId="15" fillId="2" borderId="13" xfId="0" applyFont="1" applyFill="1" applyBorder="1" applyAlignment="1">
      <alignment horizontal="center" vertical="center" shrinkToFit="1"/>
    </xf>
    <xf numFmtId="0" fontId="15" fillId="2" borderId="14" xfId="0" applyFont="1" applyFill="1" applyBorder="1" applyAlignment="1">
      <alignment horizontal="center" vertical="center" shrinkToFit="1"/>
    </xf>
    <xf numFmtId="0" fontId="0" fillId="3" borderId="1" xfId="0" applyFill="1" applyBorder="1" applyAlignment="1">
      <alignment horizontal="distributed" vertical="center"/>
    </xf>
    <xf numFmtId="0" fontId="0" fillId="3" borderId="2" xfId="0" applyFill="1" applyBorder="1" applyAlignment="1">
      <alignment horizontal="distributed" vertical="center"/>
    </xf>
    <xf numFmtId="0" fontId="0" fillId="3" borderId="36" xfId="0" applyFill="1" applyBorder="1" applyAlignment="1">
      <alignment horizontal="distributed" vertical="center"/>
    </xf>
    <xf numFmtId="0" fontId="0" fillId="3" borderId="28" xfId="0" applyFill="1" applyBorder="1" applyAlignment="1">
      <alignment horizontal="distributed" vertical="center"/>
    </xf>
    <xf numFmtId="0" fontId="0" fillId="0" borderId="40" xfId="0" applyBorder="1" applyAlignment="1">
      <alignment horizontal="distributed" vertical="center"/>
    </xf>
    <xf numFmtId="0" fontId="0" fillId="0" borderId="39" xfId="0" applyBorder="1" applyAlignment="1">
      <alignment horizontal="distributed" vertical="center"/>
    </xf>
    <xf numFmtId="0" fontId="0" fillId="4" borderId="32" xfId="0" applyFill="1" applyBorder="1" applyAlignment="1">
      <alignment horizontal="left" vertical="center"/>
    </xf>
    <xf numFmtId="0" fontId="0" fillId="4" borderId="33" xfId="0" applyFill="1" applyBorder="1" applyAlignment="1">
      <alignment horizontal="left" vertical="center"/>
    </xf>
    <xf numFmtId="0" fontId="0" fillId="4" borderId="35" xfId="0" applyFill="1" applyBorder="1" applyAlignment="1">
      <alignment horizontal="distributed" vertical="center" textRotation="255"/>
    </xf>
    <xf numFmtId="0" fontId="0" fillId="4" borderId="36" xfId="0" applyFill="1" applyBorder="1" applyAlignment="1">
      <alignment horizontal="distributed" vertical="center" textRotation="255"/>
    </xf>
    <xf numFmtId="0" fontId="0" fillId="4" borderId="37" xfId="0" applyFill="1" applyBorder="1" applyAlignment="1">
      <alignment horizontal="distributed" vertical="center" textRotation="255"/>
    </xf>
    <xf numFmtId="0" fontId="8" fillId="4" borderId="35" xfId="0" applyFont="1" applyFill="1" applyBorder="1" applyAlignment="1">
      <alignment horizontal="distributed" vertical="center" wrapText="1"/>
    </xf>
    <xf numFmtId="0" fontId="3" fillId="4" borderId="36" xfId="0" applyFont="1" applyFill="1" applyBorder="1" applyAlignment="1">
      <alignment horizontal="distributed" vertical="center" wrapText="1"/>
    </xf>
    <xf numFmtId="0" fontId="3" fillId="4" borderId="4" xfId="0" applyFont="1" applyFill="1" applyBorder="1" applyAlignment="1">
      <alignment horizontal="distributed" vertical="center" wrapText="1"/>
    </xf>
    <xf numFmtId="0" fontId="3" fillId="4" borderId="31" xfId="0" applyFont="1" applyFill="1" applyBorder="1" applyAlignment="1">
      <alignment horizontal="distributed" vertical="center"/>
    </xf>
    <xf numFmtId="0" fontId="3" fillId="4" borderId="36" xfId="0" applyFont="1" applyFill="1" applyBorder="1" applyAlignment="1">
      <alignment horizontal="distributed" vertical="center"/>
    </xf>
    <xf numFmtId="0" fontId="3" fillId="4" borderId="4" xfId="0" applyFont="1" applyFill="1" applyBorder="1" applyAlignment="1">
      <alignment horizontal="distributed" vertical="center"/>
    </xf>
    <xf numFmtId="0" fontId="0" fillId="7" borderId="38" xfId="0" applyFill="1" applyBorder="1" applyAlignment="1">
      <alignment horizontal="distributed" vertical="center"/>
    </xf>
    <xf numFmtId="0" fontId="0" fillId="7" borderId="50" xfId="0" applyFill="1" applyBorder="1" applyAlignment="1">
      <alignment horizontal="distributed" vertical="center"/>
    </xf>
    <xf numFmtId="0" fontId="0" fillId="4" borderId="35" xfId="0" applyFill="1" applyBorder="1" applyAlignment="1">
      <alignment horizontal="distributed" vertical="center" wrapText="1"/>
    </xf>
    <xf numFmtId="0" fontId="0" fillId="4" borderId="36" xfId="0" applyFill="1" applyBorder="1" applyAlignment="1">
      <alignment horizontal="distributed" vertical="center" wrapText="1"/>
    </xf>
    <xf numFmtId="0" fontId="0" fillId="4" borderId="4" xfId="0" applyFill="1" applyBorder="1" applyAlignment="1">
      <alignment horizontal="distributed" vertical="center" wrapText="1"/>
    </xf>
    <xf numFmtId="0" fontId="0" fillId="4" borderId="1" xfId="0" applyFill="1" applyBorder="1" applyAlignment="1">
      <alignment horizontal="distributed" vertical="center" wrapText="1"/>
    </xf>
    <xf numFmtId="0" fontId="0" fillId="4" borderId="31" xfId="0" applyFill="1" applyBorder="1" applyAlignment="1">
      <alignment horizontal="distributed" vertical="center"/>
    </xf>
    <xf numFmtId="0" fontId="0" fillId="4" borderId="36" xfId="0" applyFill="1" applyBorder="1" applyAlignment="1">
      <alignment horizontal="distributed" vertical="center"/>
    </xf>
    <xf numFmtId="0" fontId="0" fillId="4" borderId="4" xfId="0" applyFill="1" applyBorder="1" applyAlignment="1">
      <alignment horizontal="distributed" vertical="center"/>
    </xf>
    <xf numFmtId="0" fontId="0" fillId="7" borderId="30" xfId="0" applyFill="1" applyBorder="1" applyAlignment="1">
      <alignment horizontal="distributed" vertical="center"/>
    </xf>
    <xf numFmtId="0" fontId="6" fillId="2" borderId="12" xfId="0" applyFont="1" applyFill="1" applyBorder="1" applyAlignment="1">
      <alignment vertical="center" shrinkToFit="1"/>
    </xf>
    <xf numFmtId="0" fontId="6" fillId="2" borderId="13" xfId="0" applyFont="1" applyFill="1" applyBorder="1" applyAlignment="1">
      <alignment vertical="center" shrinkToFit="1"/>
    </xf>
    <xf numFmtId="0" fontId="6" fillId="2" borderId="14" xfId="0" applyFont="1" applyFill="1" applyBorder="1" applyAlignment="1">
      <alignment vertical="center" shrinkToFit="1"/>
    </xf>
    <xf numFmtId="0" fontId="40" fillId="10" borderId="2" xfId="0" applyFont="1" applyFill="1" applyBorder="1" applyAlignment="1">
      <alignment horizontal="left" vertical="center" wrapText="1"/>
    </xf>
    <xf numFmtId="0" fontId="40" fillId="10" borderId="5" xfId="0" applyFont="1" applyFill="1" applyBorder="1" applyAlignment="1">
      <alignment horizontal="left" vertical="center" wrapText="1"/>
    </xf>
    <xf numFmtId="0" fontId="40" fillId="10" borderId="17" xfId="0" applyFont="1" applyFill="1" applyBorder="1" applyAlignment="1">
      <alignment horizontal="left" vertical="center" wrapText="1"/>
    </xf>
    <xf numFmtId="0" fontId="3" fillId="3" borderId="5" xfId="0" applyFont="1" applyFill="1" applyBorder="1" applyAlignment="1" applyProtection="1">
      <alignment vertical="top" wrapText="1"/>
      <protection locked="0"/>
    </xf>
    <xf numFmtId="0" fontId="3" fillId="3" borderId="17" xfId="0" applyFont="1" applyFill="1" applyBorder="1" applyAlignment="1" applyProtection="1">
      <alignment vertical="top" wrapText="1"/>
      <protection locked="0"/>
    </xf>
  </cellXfs>
  <cellStyles count="5">
    <cellStyle name="Hyperlink" xfId="4" xr:uid="{13B4F5DB-E79A-4EB1-8A33-D2035B0D92CD}"/>
    <cellStyle name="ハイパーリンク 2" xfId="3" xr:uid="{F66D1BA0-1A14-46B9-98E4-9A9AC71E602B}"/>
    <cellStyle name="桁区切り" xfId="1" builtinId="6"/>
    <cellStyle name="標準" xfId="0" builtinId="0"/>
    <cellStyle name="標準 2" xfId="2" xr:uid="{00000000-0005-0000-0000-000003000000}"/>
  </cellStyles>
  <dxfs count="34">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theme="0" tint="-0.24994659260841701"/>
        </patternFill>
      </fill>
    </dxf>
    <dxf>
      <fill>
        <patternFill>
          <bgColor rgb="FFFF99FF"/>
        </patternFill>
      </fill>
    </dxf>
    <dxf>
      <fill>
        <patternFill>
          <bgColor theme="0" tint="-0.24994659260841701"/>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
      <fill>
        <patternFill>
          <bgColor rgb="FFFF99FF"/>
        </patternFill>
      </fill>
    </dxf>
  </dxfs>
  <tableStyles count="0" defaultTableStyle="TableStyleMedium2" defaultPivotStyle="PivotStyleLight16"/>
  <colors>
    <mruColors>
      <color rgb="FF0000FF"/>
      <color rgb="FFFF99FF"/>
      <color rgb="FFFF66FF"/>
      <color rgb="FFFFCCFF"/>
      <color rgb="FFFFFF99"/>
      <color rgb="FFFFFFCC"/>
      <color rgb="FFFFFFFF"/>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metadata.xml" Type="http://schemas.openxmlformats.org/officeDocument/2006/relationships/sheetMetadata"/><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5</xdr:col>
      <xdr:colOff>123825</xdr:colOff>
      <xdr:row>43</xdr:row>
      <xdr:rowOff>161925</xdr:rowOff>
    </xdr:from>
    <xdr:to>
      <xdr:col>5</xdr:col>
      <xdr:colOff>771525</xdr:colOff>
      <xdr:row>43</xdr:row>
      <xdr:rowOff>276225</xdr:rowOff>
    </xdr:to>
    <xdr:sp macro="" textlink="">
      <xdr:nvSpPr>
        <xdr:cNvPr id="4" name="矢印: 左 3">
          <a:extLst>
            <a:ext uri="{FF2B5EF4-FFF2-40B4-BE49-F238E27FC236}">
              <a16:creationId xmlns:a16="http://schemas.microsoft.com/office/drawing/2014/main" id="{95A6E265-CDDC-4C79-84CD-DEA2FA735737}"/>
            </a:ext>
          </a:extLst>
        </xdr:cNvPr>
        <xdr:cNvSpPr/>
      </xdr:nvSpPr>
      <xdr:spPr>
        <a:xfrm rot="10800000">
          <a:off x="5610225" y="8124825"/>
          <a:ext cx="647700" cy="114300"/>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123825</xdr:colOff>
      <xdr:row>23</xdr:row>
      <xdr:rowOff>161925</xdr:rowOff>
    </xdr:from>
    <xdr:to>
      <xdr:col>5</xdr:col>
      <xdr:colOff>771525</xdr:colOff>
      <xdr:row>23</xdr:row>
      <xdr:rowOff>276225</xdr:rowOff>
    </xdr:to>
    <xdr:sp macro="" textlink="">
      <xdr:nvSpPr>
        <xdr:cNvPr id="2" name="矢印: 左 1">
          <a:extLst>
            <a:ext uri="{FF2B5EF4-FFF2-40B4-BE49-F238E27FC236}">
              <a16:creationId xmlns:a16="http://schemas.microsoft.com/office/drawing/2014/main" id="{A60D8C52-9801-4C43-968E-30CEEFC19D4B}"/>
            </a:ext>
          </a:extLst>
        </xdr:cNvPr>
        <xdr:cNvSpPr/>
      </xdr:nvSpPr>
      <xdr:spPr>
        <a:xfrm rot="10800000">
          <a:off x="5610225" y="7962900"/>
          <a:ext cx="647700" cy="114300"/>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vmlDrawing2.vml" Type="http://schemas.openxmlformats.org/officeDocument/2006/relationships/vmlDrawing"/><Relationship Id="rId3" Target="../comments2.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393F9-2D93-4FE5-B438-3C3A04946DB9}">
  <sheetPr codeName="Sheet5">
    <pageSetUpPr fitToPage="1"/>
  </sheetPr>
  <dimension ref="A2:M54"/>
  <sheetViews>
    <sheetView topLeftCell="A33" workbookViewId="0">
      <selection activeCell="D48" sqref="D48"/>
    </sheetView>
  </sheetViews>
  <sheetFormatPr defaultRowHeight="13.5"/>
  <cols>
    <col min="1" max="1" width="6" customWidth="1"/>
    <col min="2" max="2" width="16.5" customWidth="1"/>
    <col min="3" max="3" width="30.125" customWidth="1"/>
    <col min="4" max="4" width="11.625" customWidth="1"/>
    <col min="5" max="5" width="11.5" customWidth="1"/>
    <col min="6" max="6" width="12.875" customWidth="1"/>
    <col min="7" max="7" width="14.5" customWidth="1"/>
    <col min="8" max="8" width="20.25" customWidth="1"/>
    <col min="9" max="9" width="7.625" customWidth="1"/>
    <col min="10" max="10" width="13.375" customWidth="1"/>
    <col min="11" max="11" width="33.5" customWidth="1"/>
    <col min="12" max="12" width="2.125" customWidth="1"/>
    <col min="13" max="13" width="51.75" customWidth="1"/>
    <col min="14" max="16" width="10.125" customWidth="1"/>
    <col min="17" max="18" width="9" customWidth="1"/>
  </cols>
  <sheetData>
    <row r="2" spans="2:2" ht="21">
      <c r="B2" s="22" t="s">
        <v>91</v>
      </c>
    </row>
    <row r="4" spans="2:2" ht="19.5" customHeight="1">
      <c r="B4" t="s">
        <v>170</v>
      </c>
    </row>
    <row r="5" spans="2:2" ht="19.5" customHeight="1">
      <c r="B5" t="s">
        <v>118</v>
      </c>
    </row>
    <row r="6" spans="2:2" ht="19.5" customHeight="1">
      <c r="B6" t="s">
        <v>150</v>
      </c>
    </row>
    <row r="7" spans="2:2" ht="19.5" customHeight="1">
      <c r="B7" t="s">
        <v>117</v>
      </c>
    </row>
    <row r="8" spans="2:2" ht="19.5" customHeight="1">
      <c r="B8" t="s">
        <v>151</v>
      </c>
    </row>
    <row r="10" spans="2:2" ht="21">
      <c r="B10" s="22" t="s">
        <v>92</v>
      </c>
    </row>
    <row r="12" spans="2:2">
      <c r="B12" t="s">
        <v>93</v>
      </c>
    </row>
    <row r="13" spans="2:2">
      <c r="B13" t="s">
        <v>156</v>
      </c>
    </row>
    <row r="14" spans="2:2">
      <c r="B14" t="s">
        <v>95</v>
      </c>
    </row>
    <row r="16" spans="2:2" ht="21" customHeight="1">
      <c r="B16" s="22" t="s">
        <v>48</v>
      </c>
    </row>
    <row r="18" spans="1:13">
      <c r="B18" t="s">
        <v>157</v>
      </c>
    </row>
    <row r="19" spans="1:13">
      <c r="B19" t="s">
        <v>164</v>
      </c>
    </row>
    <row r="20" spans="1:13" ht="14.25" thickBot="1"/>
    <row r="21" spans="1:13" ht="14.25" thickBot="1">
      <c r="A21" s="5"/>
      <c r="B21" s="1"/>
      <c r="C21" s="1"/>
      <c r="D21" s="1"/>
      <c r="E21" s="1"/>
      <c r="F21" s="47" t="s">
        <v>33</v>
      </c>
      <c r="G21" s="48" t="s">
        <v>12</v>
      </c>
      <c r="H21" s="49" t="s">
        <v>13</v>
      </c>
      <c r="I21" s="50"/>
      <c r="J21" s="50"/>
      <c r="K21" s="51"/>
      <c r="M21" s="122" t="s">
        <v>129</v>
      </c>
    </row>
    <row r="22" spans="1:13" ht="18" thickBot="1">
      <c r="A22" s="5"/>
      <c r="B22" s="164" t="s">
        <v>48</v>
      </c>
      <c r="C22" s="1"/>
      <c r="D22" s="128" t="str">
        <f ca="1">IF(_xlfn.CONCAT(M2:M33)&lt;&gt;"","エラーあり、M列参照","")</f>
        <v>エラーあり、M列参照</v>
      </c>
      <c r="E22" s="46"/>
      <c r="F22" s="23"/>
      <c r="G22" s="31" t="s">
        <v>34</v>
      </c>
      <c r="H22" s="222" t="str" cm="1">
        <f t="array" aca="1" ref="H22" ca="1">INDIRECT("資金繰り表!A2")</f>
        <v>手元資金集計表の提案者名欄が反映します。</v>
      </c>
      <c r="I22" s="223"/>
      <c r="J22" s="223"/>
      <c r="K22" s="224"/>
      <c r="L22" s="1"/>
      <c r="M22" s="123" t="str">
        <f ca="1">IF(AND(H23="",H22="手元資金集計表の提案者名欄が反映します。"),"エラー:手元資金集計表のB8セル（提案者名）に御社名を記入してください。","")</f>
        <v/>
      </c>
    </row>
    <row r="23" spans="1:13">
      <c r="A23" s="5"/>
      <c r="B23" s="1"/>
      <c r="C23" s="1"/>
      <c r="D23" s="1"/>
      <c r="E23" s="1"/>
      <c r="F23" s="53"/>
      <c r="G23" s="54"/>
      <c r="H23" s="152" t="str">
        <f ca="1">IF(AND(_xlfn.CONCAT(INDIRECT("手元資金集計表!B13"):INDIRECT("手元資金集計表!F36"))="",H28=""),"※手元資金表未記入","")</f>
        <v>※手元資金表未記入</v>
      </c>
      <c r="I23" s="55"/>
      <c r="J23" s="55"/>
      <c r="K23" s="55"/>
      <c r="L23" s="1"/>
    </row>
    <row r="24" spans="1:13">
      <c r="A24" s="5"/>
      <c r="B24" s="1" t="s">
        <v>69</v>
      </c>
      <c r="C24" s="133"/>
      <c r="D24" s="133"/>
      <c r="E24" s="133"/>
      <c r="F24" s="134"/>
      <c r="G24" s="134"/>
      <c r="H24" s="134"/>
      <c r="I24" s="133"/>
      <c r="J24" s="133"/>
      <c r="K24" s="1"/>
      <c r="L24" s="1"/>
    </row>
    <row r="25" spans="1:13">
      <c r="A25" s="5"/>
      <c r="B25" s="135"/>
      <c r="C25" s="1" t="s">
        <v>70</v>
      </c>
      <c r="D25" s="136"/>
      <c r="E25" s="137" t="s">
        <v>94</v>
      </c>
      <c r="F25" s="134"/>
      <c r="G25" s="134"/>
      <c r="H25" s="134"/>
      <c r="I25" s="150"/>
      <c r="J25" s="151" t="s">
        <v>146</v>
      </c>
      <c r="K25" s="1"/>
      <c r="L25" s="1"/>
      <c r="M25" s="249" t="str">
        <f>IF(D30&gt;2500000,"エラー:D10セル（本提案事業補助金）が千円単位の表記になっているか確認してください。","")</f>
        <v/>
      </c>
    </row>
    <row r="26" spans="1:13" ht="14.25" thickBot="1">
      <c r="A26" s="5"/>
      <c r="B26" s="1" t="s">
        <v>139</v>
      </c>
      <c r="C26" s="133"/>
      <c r="D26" s="134"/>
      <c r="E26" s="134"/>
      <c r="F26" s="134"/>
      <c r="G26" s="134"/>
      <c r="H26" s="134"/>
      <c r="I26" s="133"/>
      <c r="J26" s="133"/>
      <c r="K26" s="1"/>
      <c r="L26" s="1"/>
      <c r="M26" s="250"/>
    </row>
    <row r="27" spans="1:13" ht="34.5" customHeight="1" thickBot="1">
      <c r="A27" s="5" t="s">
        <v>96</v>
      </c>
      <c r="B27" s="225" t="s">
        <v>166</v>
      </c>
      <c r="C27" s="226"/>
      <c r="D27" s="56" t="s">
        <v>60</v>
      </c>
      <c r="E27" s="57">
        <v>6</v>
      </c>
      <c r="F27" s="58" t="s">
        <v>133</v>
      </c>
      <c r="G27" s="59" t="s">
        <v>56</v>
      </c>
      <c r="H27" s="60">
        <v>24</v>
      </c>
      <c r="I27" s="138" t="s">
        <v>134</v>
      </c>
      <c r="J27" s="61"/>
      <c r="K27" s="62"/>
      <c r="L27" s="2"/>
      <c r="M27" s="123" t="str" cm="1">
        <f t="array" aca="1" ref="M27" ca="1">IF(OR(INDIRECT("資金繰り表!E5")="",INDIRECT("資金繰り表!G5")=""),"エラー:資金繰り表のE5（事業終了年）、G5セル（事業終了月）に記入してください。","")</f>
        <v>エラー:資金繰り表のE5（事業終了年）、G5セル（事業終了月）に記入してください。</v>
      </c>
    </row>
    <row r="28" spans="1:13" ht="30.75" customHeight="1" thickBot="1">
      <c r="A28" s="5" t="s">
        <v>97</v>
      </c>
      <c r="B28" s="64" t="s">
        <v>169</v>
      </c>
      <c r="C28" s="63"/>
      <c r="D28" s="140">
        <v>63200</v>
      </c>
      <c r="E28" s="65" t="s">
        <v>135</v>
      </c>
      <c r="F28" s="251" t="s">
        <v>132</v>
      </c>
      <c r="G28" s="252"/>
      <c r="H28" s="131"/>
      <c r="I28" s="129"/>
      <c r="J28" s="129"/>
      <c r="K28" s="130"/>
      <c r="L28" s="2"/>
      <c r="M28" s="123" t="str">
        <f>IF(AND(D28=0,H28=""),"エラー:手元資金集計表に手元資金残高を記入するかH8セルで「法人設立前」を選択してください。","")</f>
        <v/>
      </c>
    </row>
    <row r="29" spans="1:13" ht="30.75" customHeight="1" thickTop="1" thickBot="1">
      <c r="A29" s="5" t="s">
        <v>98</v>
      </c>
      <c r="B29" s="234" t="s">
        <v>144</v>
      </c>
      <c r="C29" s="253"/>
      <c r="D29" s="141">
        <f>SUM(D30:D35)</f>
        <v>674000</v>
      </c>
      <c r="E29" s="121" t="s">
        <v>136</v>
      </c>
      <c r="F29" s="254" t="s">
        <v>125</v>
      </c>
      <c r="G29" s="255"/>
      <c r="H29" s="255"/>
      <c r="I29" s="255"/>
      <c r="J29" s="255"/>
      <c r="K29" s="256"/>
      <c r="L29" s="2"/>
      <c r="M29" s="127" t="str" cm="1">
        <f t="array" aca="1" ref="M29" ca="1">IF(ROUND(D29,0)=ROUND(INDIRECT("資金繰り表!D16"),0),"","エラー：C.収入合計（太枠）は資金繰り表のD16セル（小計(b1)）と一致させてください。")</f>
        <v>エラー：C.収入合計（太枠）は資金繰り表のD16セル（小計(b1)）と一致させてください。</v>
      </c>
    </row>
    <row r="30" spans="1:13" ht="30" customHeight="1" thickTop="1">
      <c r="A30" s="5" t="s">
        <v>99</v>
      </c>
      <c r="B30" s="66" t="s">
        <v>5</v>
      </c>
      <c r="C30" s="132" t="s">
        <v>131</v>
      </c>
      <c r="D30" s="142">
        <v>500000</v>
      </c>
      <c r="E30" s="67" t="s">
        <v>135</v>
      </c>
      <c r="F30" s="257" t="s">
        <v>147</v>
      </c>
      <c r="G30" s="258"/>
      <c r="H30" s="258"/>
      <c r="I30" s="258"/>
      <c r="J30" s="258"/>
      <c r="K30" s="259"/>
      <c r="L30" s="2"/>
      <c r="M30" s="123"/>
    </row>
    <row r="31" spans="1:13" ht="30" customHeight="1">
      <c r="A31" s="5" t="s">
        <v>100</v>
      </c>
      <c r="B31" s="66" t="s">
        <v>5</v>
      </c>
      <c r="C31" s="33" t="s">
        <v>81</v>
      </c>
      <c r="D31" s="39">
        <v>70000</v>
      </c>
      <c r="E31" s="24" t="s">
        <v>2</v>
      </c>
      <c r="F31" s="227" t="s">
        <v>73</v>
      </c>
      <c r="G31" s="228"/>
      <c r="H31" s="228"/>
      <c r="I31" s="228"/>
      <c r="J31" s="228"/>
      <c r="K31" s="229"/>
      <c r="L31" s="2"/>
      <c r="M31" s="123"/>
    </row>
    <row r="32" spans="1:13" ht="30" customHeight="1">
      <c r="A32" s="5" t="s">
        <v>101</v>
      </c>
      <c r="B32" s="68" t="s">
        <v>5</v>
      </c>
      <c r="C32" s="33" t="s">
        <v>82</v>
      </c>
      <c r="D32" s="40">
        <v>100000</v>
      </c>
      <c r="E32" s="25" t="s">
        <v>2</v>
      </c>
      <c r="F32" s="227" t="s">
        <v>72</v>
      </c>
      <c r="G32" s="228"/>
      <c r="H32" s="228"/>
      <c r="I32" s="228"/>
      <c r="J32" s="228"/>
      <c r="K32" s="229"/>
      <c r="L32" s="2"/>
      <c r="M32" s="123"/>
    </row>
    <row r="33" spans="1:13" ht="30" customHeight="1">
      <c r="A33" s="5" t="s">
        <v>102</v>
      </c>
      <c r="B33" s="68" t="s">
        <v>5</v>
      </c>
      <c r="C33" s="32"/>
      <c r="D33" s="159">
        <v>3000</v>
      </c>
      <c r="E33" s="69" t="s">
        <v>2</v>
      </c>
      <c r="F33" s="236"/>
      <c r="G33" s="237"/>
      <c r="H33" s="237"/>
      <c r="I33" s="237"/>
      <c r="J33" s="237"/>
      <c r="K33" s="238"/>
      <c r="L33" s="2"/>
      <c r="M33" s="123" t="str">
        <f t="shared" ref="M33" si="0">IF(AND(AND(D33&lt;&gt;"",D33&lt;&gt;0),OR(C33="",F33="")),"エラー:この行のC列（内訳）、F列（内容及び確度に関する補足説明）に記入してください。","")</f>
        <v>エラー:この行のC列（内訳）、F列（内容及び確度に関する補足説明）に記入してください。</v>
      </c>
    </row>
    <row r="34" spans="1:13" ht="30" customHeight="1">
      <c r="A34" s="5" t="s">
        <v>103</v>
      </c>
      <c r="B34" s="68" t="s">
        <v>5</v>
      </c>
      <c r="C34" s="32"/>
      <c r="D34" s="143"/>
      <c r="E34" s="69" t="s">
        <v>2</v>
      </c>
      <c r="F34" s="236"/>
      <c r="G34" s="237"/>
      <c r="H34" s="237"/>
      <c r="I34" s="237"/>
      <c r="J34" s="237"/>
      <c r="K34" s="238"/>
      <c r="L34" s="2"/>
      <c r="M34" s="123"/>
    </row>
    <row r="35" spans="1:13" ht="30" customHeight="1" thickBot="1">
      <c r="A35" s="5" t="s">
        <v>104</v>
      </c>
      <c r="B35" s="68" t="s">
        <v>5</v>
      </c>
      <c r="C35" s="32" t="s">
        <v>8</v>
      </c>
      <c r="D35" s="159">
        <v>1000</v>
      </c>
      <c r="E35" s="69" t="s">
        <v>2</v>
      </c>
      <c r="F35" s="236"/>
      <c r="G35" s="237"/>
      <c r="H35" s="237"/>
      <c r="I35" s="237"/>
      <c r="J35" s="237"/>
      <c r="K35" s="238"/>
      <c r="L35" s="2"/>
      <c r="M35" s="123"/>
    </row>
    <row r="36" spans="1:13" ht="44.25" customHeight="1" thickTop="1" thickBot="1">
      <c r="A36" s="5" t="s">
        <v>105</v>
      </c>
      <c r="B36" s="239" t="s">
        <v>145</v>
      </c>
      <c r="C36" s="240"/>
      <c r="D36" s="141">
        <f>SUM(D37:D42)</f>
        <v>550000</v>
      </c>
      <c r="E36" s="120" t="s">
        <v>136</v>
      </c>
      <c r="F36" s="118" t="s">
        <v>4</v>
      </c>
      <c r="G36" s="118" t="s">
        <v>7</v>
      </c>
      <c r="H36" s="118" t="s">
        <v>3</v>
      </c>
      <c r="I36" s="119" t="s">
        <v>75</v>
      </c>
      <c r="J36" s="118" t="s">
        <v>9</v>
      </c>
      <c r="K36" s="149" t="s">
        <v>53</v>
      </c>
      <c r="L36" s="2"/>
      <c r="M36" s="124" t="str" cm="1">
        <f t="array" aca="1" ref="M36" ca="1">IF(ROUND(D36,0)=ROUND(INDIRECT("資金繰り表!D20"),0),"","エラー：D.資金調達合計（太枠）は資金繰り表のD20セル（小計(b2)）と一致させてください。")</f>
        <v>エラー：D.資金調達合計（太枠）は資金繰り表のD20セル（小計(b2)）と一致させてください。</v>
      </c>
    </row>
    <row r="37" spans="1:13" ht="30" customHeight="1" thickTop="1">
      <c r="A37" s="5" t="s">
        <v>106</v>
      </c>
      <c r="B37" s="68" t="s">
        <v>6</v>
      </c>
      <c r="C37" s="33" t="s">
        <v>76</v>
      </c>
      <c r="D37" s="39">
        <v>100000</v>
      </c>
      <c r="E37" s="25" t="s">
        <v>2</v>
      </c>
      <c r="F37" s="34" t="s">
        <v>0</v>
      </c>
      <c r="G37" s="35">
        <v>46266</v>
      </c>
      <c r="H37" s="36" t="s">
        <v>1</v>
      </c>
      <c r="I37" s="163" t="s">
        <v>152</v>
      </c>
      <c r="J37" s="37" t="s">
        <v>153</v>
      </c>
      <c r="K37" s="38" t="s">
        <v>120</v>
      </c>
      <c r="L37" s="2"/>
      <c r="M37" s="123"/>
    </row>
    <row r="38" spans="1:13" ht="30" customHeight="1">
      <c r="A38" s="5" t="s">
        <v>107</v>
      </c>
      <c r="B38" s="68" t="s">
        <v>6</v>
      </c>
      <c r="C38" s="33" t="s">
        <v>77</v>
      </c>
      <c r="D38" s="40">
        <v>100000</v>
      </c>
      <c r="E38" s="25" t="s">
        <v>2</v>
      </c>
      <c r="F38" s="34" t="s">
        <v>0</v>
      </c>
      <c r="G38" s="35">
        <v>46296</v>
      </c>
      <c r="H38" s="36" t="s">
        <v>11</v>
      </c>
      <c r="I38" s="163" t="s">
        <v>154</v>
      </c>
      <c r="J38" s="37" t="s">
        <v>64</v>
      </c>
      <c r="K38" s="38" t="s">
        <v>159</v>
      </c>
      <c r="L38" s="2"/>
      <c r="M38" s="123"/>
    </row>
    <row r="39" spans="1:13" ht="30" customHeight="1">
      <c r="A39" s="5" t="s">
        <v>108</v>
      </c>
      <c r="B39" s="68" t="s">
        <v>6</v>
      </c>
      <c r="C39" s="33" t="s">
        <v>161</v>
      </c>
      <c r="D39" s="40">
        <v>50000</v>
      </c>
      <c r="E39" s="25" t="s">
        <v>2</v>
      </c>
      <c r="F39" s="34" t="s">
        <v>0</v>
      </c>
      <c r="G39" s="35">
        <v>46419</v>
      </c>
      <c r="H39" s="36" t="s">
        <v>10</v>
      </c>
      <c r="I39" s="163" t="s">
        <v>155</v>
      </c>
      <c r="J39" s="37"/>
      <c r="K39" s="38" t="s">
        <v>160</v>
      </c>
      <c r="L39" s="2"/>
      <c r="M39" s="123" t="str">
        <f t="shared" ref="M39:M42" si="1">IF(AND(AND(D39&lt;&gt;"",D39&lt;&gt;0),OR(C39="",F39="",G39="",H39="",I39="",J39="")),"エラー:この行のC列（相手先）、F列～J列（出資/融資～資金使途）にすべて記入してください。","")</f>
        <v>エラー:この行のC列（相手先）、F列～J列（出資/融資～資金使途）にすべて記入してください。</v>
      </c>
    </row>
    <row r="40" spans="1:13" ht="30" customHeight="1">
      <c r="A40" s="5" t="s">
        <v>109</v>
      </c>
      <c r="B40" s="68" t="s">
        <v>6</v>
      </c>
      <c r="C40" s="33" t="s">
        <v>162</v>
      </c>
      <c r="D40" s="40">
        <v>200000</v>
      </c>
      <c r="E40" s="25" t="s">
        <v>2</v>
      </c>
      <c r="F40" s="34" t="s">
        <v>0</v>
      </c>
      <c r="G40" s="35">
        <v>46692</v>
      </c>
      <c r="H40" s="36" t="s">
        <v>79</v>
      </c>
      <c r="I40" s="163" t="s">
        <v>155</v>
      </c>
      <c r="J40" s="37" t="s">
        <v>64</v>
      </c>
      <c r="K40" s="38" t="s">
        <v>163</v>
      </c>
      <c r="L40" s="2"/>
      <c r="M40" s="123" t="str">
        <f t="shared" si="1"/>
        <v/>
      </c>
    </row>
    <row r="41" spans="1:13" ht="30" customHeight="1">
      <c r="A41" s="5" t="s">
        <v>110</v>
      </c>
      <c r="B41" s="68" t="s">
        <v>6</v>
      </c>
      <c r="C41" s="33" t="s">
        <v>78</v>
      </c>
      <c r="D41" s="40">
        <v>100000</v>
      </c>
      <c r="E41" s="25" t="s">
        <v>2</v>
      </c>
      <c r="F41" s="34" t="s">
        <v>74</v>
      </c>
      <c r="G41" s="35">
        <v>46722</v>
      </c>
      <c r="H41" s="36" t="s">
        <v>10</v>
      </c>
      <c r="I41" s="163" t="s">
        <v>155</v>
      </c>
      <c r="J41" s="37" t="s">
        <v>64</v>
      </c>
      <c r="K41" s="38" t="s">
        <v>80</v>
      </c>
      <c r="L41" s="2"/>
      <c r="M41" s="123" t="str">
        <f t="shared" si="1"/>
        <v/>
      </c>
    </row>
    <row r="42" spans="1:13" ht="30" customHeight="1" thickBot="1">
      <c r="A42" s="5" t="s">
        <v>111</v>
      </c>
      <c r="B42" s="68" t="s">
        <v>6</v>
      </c>
      <c r="C42" s="32"/>
      <c r="D42" s="143"/>
      <c r="E42" s="69" t="s">
        <v>2</v>
      </c>
      <c r="F42" s="26"/>
      <c r="G42" s="27"/>
      <c r="H42" s="28"/>
      <c r="I42" s="139"/>
      <c r="J42" s="29"/>
      <c r="K42" s="30"/>
      <c r="L42" s="2"/>
      <c r="M42" s="123" t="str">
        <f t="shared" si="1"/>
        <v/>
      </c>
    </row>
    <row r="43" spans="1:13" ht="30" customHeight="1">
      <c r="A43" s="5" t="s">
        <v>112</v>
      </c>
      <c r="B43" s="241" t="s">
        <v>140</v>
      </c>
      <c r="C43" s="242"/>
      <c r="D43" s="144">
        <v>43670</v>
      </c>
      <c r="E43" s="70" t="s">
        <v>137</v>
      </c>
      <c r="F43" s="71"/>
      <c r="G43" s="243" t="s">
        <v>178</v>
      </c>
      <c r="H43" s="243"/>
      <c r="I43" s="243"/>
      <c r="J43" s="243"/>
      <c r="K43" s="244"/>
      <c r="L43" s="2"/>
      <c r="M43" s="125"/>
    </row>
    <row r="44" spans="1:13" ht="30" customHeight="1" thickBot="1">
      <c r="A44" s="5" t="s">
        <v>113</v>
      </c>
      <c r="B44" s="245" t="s">
        <v>141</v>
      </c>
      <c r="C44" s="246"/>
      <c r="D44" s="145" cm="1">
        <f t="array" aca="1" ref="D44" ca="1">INDIRECT("資金繰り表!D35")</f>
        <v>0</v>
      </c>
      <c r="E44" s="72" t="s">
        <v>138</v>
      </c>
      <c r="F44" s="73"/>
      <c r="G44" s="247" t="s">
        <v>158</v>
      </c>
      <c r="H44" s="247"/>
      <c r="I44" s="247"/>
      <c r="J44" s="247"/>
      <c r="K44" s="248"/>
      <c r="L44" s="2"/>
      <c r="M44" s="123"/>
    </row>
    <row r="45" spans="1:13" ht="30" customHeight="1">
      <c r="A45" s="5" t="s">
        <v>114</v>
      </c>
      <c r="B45" s="234" t="s">
        <v>179</v>
      </c>
      <c r="C45" s="235"/>
      <c r="D45" s="144">
        <f>D28+D29+D36</f>
        <v>1287200</v>
      </c>
      <c r="E45" s="74" t="s">
        <v>136</v>
      </c>
      <c r="F45" s="75"/>
      <c r="G45" s="76"/>
      <c r="H45" s="76"/>
      <c r="I45" s="76"/>
      <c r="J45" s="76"/>
      <c r="K45" s="77"/>
      <c r="L45" s="2"/>
      <c r="M45" s="126"/>
    </row>
    <row r="46" spans="1:13" ht="30" customHeight="1">
      <c r="A46" s="5" t="s">
        <v>115</v>
      </c>
      <c r="B46" s="230" t="s">
        <v>142</v>
      </c>
      <c r="C46" s="231"/>
      <c r="D46" s="146">
        <f ca="1">D43*(E27+H27)+D44</f>
        <v>1310100</v>
      </c>
      <c r="E46" s="78" t="s">
        <v>136</v>
      </c>
      <c r="F46" s="75"/>
      <c r="G46" s="76"/>
      <c r="H46" s="76"/>
      <c r="I46" s="76"/>
      <c r="J46" s="76"/>
      <c r="K46" s="77"/>
      <c r="L46" s="2"/>
      <c r="M46" s="123"/>
    </row>
    <row r="47" spans="1:13" ht="30" customHeight="1" thickBot="1">
      <c r="A47" s="5" t="s">
        <v>116</v>
      </c>
      <c r="B47" s="232" t="s">
        <v>143</v>
      </c>
      <c r="C47" s="233"/>
      <c r="D47" s="147">
        <f ca="1">D45-D46</f>
        <v>-22900</v>
      </c>
      <c r="E47" s="79" t="s">
        <v>136</v>
      </c>
      <c r="F47" s="80"/>
      <c r="G47" s="81"/>
      <c r="H47" s="81"/>
      <c r="I47" s="81"/>
      <c r="J47" s="81"/>
      <c r="K47" s="82"/>
      <c r="L47" s="2"/>
      <c r="M47" s="123"/>
    </row>
    <row r="48" spans="1:13" ht="8.25" customHeight="1">
      <c r="A48" s="5"/>
      <c r="B48" s="83"/>
      <c r="C48" s="1"/>
      <c r="D48" s="1"/>
      <c r="E48" s="1"/>
      <c r="F48" s="1"/>
      <c r="G48" s="1"/>
      <c r="H48" s="1"/>
      <c r="I48" s="1"/>
      <c r="J48" s="1"/>
      <c r="K48" s="1"/>
      <c r="L48" s="1"/>
    </row>
    <row r="49" spans="1:12" ht="12.75" customHeight="1">
      <c r="A49" s="5"/>
      <c r="B49" s="84"/>
      <c r="C49" s="76"/>
      <c r="D49" s="85"/>
      <c r="E49" s="86"/>
      <c r="F49" s="1"/>
      <c r="G49" s="1"/>
      <c r="H49" s="1"/>
      <c r="I49" s="1"/>
      <c r="J49" s="46" t="s">
        <v>54</v>
      </c>
      <c r="K49" s="87" t="s">
        <v>165</v>
      </c>
      <c r="L49" s="2"/>
    </row>
    <row r="50" spans="1:12" ht="6" customHeight="1">
      <c r="A50" s="5"/>
      <c r="B50" s="153"/>
      <c r="C50" s="3"/>
      <c r="D50" s="3"/>
      <c r="E50" s="3"/>
      <c r="F50" s="3"/>
      <c r="G50" s="3"/>
      <c r="H50" s="3"/>
      <c r="I50" s="3"/>
      <c r="J50" s="3"/>
      <c r="K50" s="3"/>
      <c r="L50" s="1"/>
    </row>
    <row r="51" spans="1:12">
      <c r="A51" s="5"/>
      <c r="B51" s="157"/>
      <c r="C51" s="156"/>
      <c r="D51" s="154"/>
      <c r="E51" s="155"/>
      <c r="F51" s="3"/>
      <c r="G51" s="3"/>
      <c r="H51" s="3"/>
      <c r="I51" s="3"/>
      <c r="J51" s="148"/>
      <c r="K51" s="158"/>
      <c r="L51" s="2"/>
    </row>
    <row r="52" spans="1:12">
      <c r="A52" s="1"/>
      <c r="B52" s="3"/>
      <c r="C52" s="3"/>
      <c r="D52" s="3"/>
      <c r="E52" s="3"/>
      <c r="F52" s="3"/>
      <c r="G52" s="3"/>
      <c r="H52" s="3"/>
      <c r="I52" s="3"/>
      <c r="J52" s="3"/>
      <c r="K52" s="3"/>
      <c r="L52" s="1"/>
    </row>
    <row r="53" spans="1:12" ht="7.5" customHeight="1"/>
    <row r="54" spans="1:12">
      <c r="G54" s="41"/>
    </row>
  </sheetData>
  <sheetProtection formatCells="0" formatColumns="0" formatRows="0" insertColumns="0" insertRows="0" insertHyperlinks="0" deleteColumns="0" deleteRows="0" sort="0" autoFilter="0" pivotTables="0"/>
  <mergeCells count="20">
    <mergeCell ref="M25:M26"/>
    <mergeCell ref="F28:G28"/>
    <mergeCell ref="B29:C29"/>
    <mergeCell ref="F29:K29"/>
    <mergeCell ref="F30:K30"/>
    <mergeCell ref="H22:K22"/>
    <mergeCell ref="B27:C27"/>
    <mergeCell ref="F31:K31"/>
    <mergeCell ref="B46:C46"/>
    <mergeCell ref="B47:C47"/>
    <mergeCell ref="B45:C45"/>
    <mergeCell ref="F32:K32"/>
    <mergeCell ref="F33:K33"/>
    <mergeCell ref="F34:K34"/>
    <mergeCell ref="F35:K35"/>
    <mergeCell ref="B36:C36"/>
    <mergeCell ref="B43:C43"/>
    <mergeCell ref="G43:K43"/>
    <mergeCell ref="B44:C44"/>
    <mergeCell ref="G44:K44"/>
  </mergeCells>
  <phoneticPr fontId="2"/>
  <conditionalFormatting sqref="C31:C35 C37:C42">
    <cfRule type="expression" dxfId="33" priority="8">
      <formula>AND(C31="",D31&lt;&gt;"")</formula>
    </cfRule>
  </conditionalFormatting>
  <conditionalFormatting sqref="D28:D29">
    <cfRule type="expression" dxfId="32" priority="13">
      <formula>M28&lt;&gt;""</formula>
    </cfRule>
  </conditionalFormatting>
  <conditionalFormatting sqref="D30">
    <cfRule type="expression" dxfId="31" priority="11">
      <formula>$M$5&lt;&gt;""</formula>
    </cfRule>
    <cfRule type="expression" dxfId="30" priority="17">
      <formula>$M$10&lt;&gt;""</formula>
    </cfRule>
  </conditionalFormatting>
  <conditionalFormatting sqref="D36">
    <cfRule type="expression" dxfId="29" priority="10">
      <formula>M36&lt;&gt;""</formula>
    </cfRule>
  </conditionalFormatting>
  <conditionalFormatting sqref="D44">
    <cfRule type="expression" dxfId="28" priority="9">
      <formula>M44&lt;&gt;""</formula>
    </cfRule>
  </conditionalFormatting>
  <conditionalFormatting sqref="D46">
    <cfRule type="expression" dxfId="27" priority="16">
      <formula>D46=0</formula>
    </cfRule>
  </conditionalFormatting>
  <conditionalFormatting sqref="F31:F34 F37:F42">
    <cfRule type="expression" dxfId="26" priority="7">
      <formula>AND(F31="",D31&lt;&gt;"")</formula>
    </cfRule>
  </conditionalFormatting>
  <conditionalFormatting sqref="F35">
    <cfRule type="expression" dxfId="25" priority="2">
      <formula>AND(NOT(COUNTIF(C35,"*その他*")),D35&lt;&gt;"",D35&lt;&gt;0,F35="")</formula>
    </cfRule>
  </conditionalFormatting>
  <conditionalFormatting sqref="G37:G42">
    <cfRule type="expression" dxfId="24" priority="6">
      <formula>AND(G37="",D37&lt;&gt;"")</formula>
    </cfRule>
  </conditionalFormatting>
  <conditionalFormatting sqref="H27">
    <cfRule type="expression" dxfId="23" priority="12">
      <formula>M27&lt;&gt;""</formula>
    </cfRule>
  </conditionalFormatting>
  <conditionalFormatting sqref="H37:H42">
    <cfRule type="expression" dxfId="22" priority="5">
      <formula>AND(H37="",D37&lt;&gt;"")</formula>
    </cfRule>
  </conditionalFormatting>
  <conditionalFormatting sqref="H22:K22">
    <cfRule type="expression" dxfId="21" priority="18">
      <formula>$M$2&lt;&gt;""</formula>
    </cfRule>
  </conditionalFormatting>
  <conditionalFormatting sqref="I37:I42">
    <cfRule type="expression" dxfId="20" priority="1">
      <formula>AND(I37="",D37&lt;&gt;"",D37&lt;&gt;0)</formula>
    </cfRule>
  </conditionalFormatting>
  <conditionalFormatting sqref="J37:J42">
    <cfRule type="expression" dxfId="19" priority="3">
      <formula>AND(J37="",D37&lt;&gt;"")</formula>
    </cfRule>
  </conditionalFormatting>
  <dataValidations count="7">
    <dataValidation type="list" errorStyle="warning" allowBlank="1" showInputMessage="1" showErrorMessage="1" error="選択肢以外を入力しようとしています。" sqref="F22" xr:uid="{240234E8-1E41-4488-9F89-E3C2F4AD2089}">
      <formula1>"STS,PCA,DMP"</formula1>
    </dataValidation>
    <dataValidation type="list" errorStyle="warning" allowBlank="1" showInputMessage="1" showErrorMessage="1" error="選択肢以外を入力しようとしています。" sqref="F37:F42" xr:uid="{CD874E8C-1211-423D-B4EC-24E232253B74}">
      <formula1>"出資,融資,その他"</formula1>
    </dataValidation>
    <dataValidation type="list" errorStyle="warning" allowBlank="1" showInputMessage="1" showErrorMessage="1" error="選択肢以外を入力しようとしています。" sqref="H37:H42" xr:uid="{0E920481-7011-40E1-82C3-CF9BA81AA188}">
      <formula1>"決定,協議中（会社レベル）,協議中（担当者レベル）,未定"</formula1>
    </dataValidation>
    <dataValidation type="list" errorStyle="warning" allowBlank="1" showInputMessage="1" showErrorMessage="1" error="選択肢以外を入力しようとしています。" sqref="J37:J42" xr:uid="{77319B5D-F035-47AD-96C3-0A78CA0AD9BE}">
      <formula1>"本事業のみ,本事業及び他事業,他事業のみ,その他"</formula1>
    </dataValidation>
    <dataValidation type="list" errorStyle="warning" allowBlank="1" showInputMessage="1" showErrorMessage="1" error="選択肢以外を入力しようとしています。" sqref="I37:I42" xr:uid="{85EF8294-8C38-4BB2-A032-C5A251816249}">
      <formula1>"出資/融資意向確認書,その他書類,無し"</formula1>
    </dataValidation>
    <dataValidation type="list" allowBlank="1" showInputMessage="1" showErrorMessage="1" sqref="H28" xr:uid="{84E4587C-EA84-4B7E-8B8A-7AC12D97DDE7}">
      <formula1>"　,法人設立前"</formula1>
    </dataValidation>
    <dataValidation imeMode="off" allowBlank="1" showInputMessage="1" showErrorMessage="1" sqref="D33:D35 D42" xr:uid="{C4C90198-84E1-414B-8EF4-24E7CA702F6E}"/>
  </dataValidations>
  <printOptions horizontalCentered="1"/>
  <pageMargins left="0.23622047244094491" right="0.23622047244094491" top="0.51181102362204722" bottom="0.19685039370078741" header="0.31496062992125984" footer="0.19685039370078741"/>
  <pageSetup paperSize="9" scale="53" orientation="landscape" r:id="rId1"/>
  <rowBreaks count="1" manualBreakCount="1">
    <brk id="51" max="12"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4387E-CD46-412A-B89E-3CAB566520F6}">
  <sheetPr codeName="Sheet3">
    <pageSetUpPr fitToPage="1"/>
  </sheetPr>
  <dimension ref="B1:F40"/>
  <sheetViews>
    <sheetView zoomScaleNormal="100" workbookViewId="0">
      <selection activeCell="B8" sqref="B8:C8"/>
    </sheetView>
  </sheetViews>
  <sheetFormatPr defaultRowHeight="13.5"/>
  <cols>
    <col min="1" max="1" width="4.25" customWidth="1"/>
    <col min="2" max="2" width="28.125" customWidth="1"/>
    <col min="3" max="3" width="15.5" customWidth="1"/>
    <col min="4" max="4" width="20.25" customWidth="1"/>
    <col min="5" max="5" width="34.5" customWidth="1"/>
    <col min="6" max="6" width="9.875" customWidth="1"/>
  </cols>
  <sheetData>
    <row r="1" spans="2:6" ht="17.25">
      <c r="B1" s="165" t="s">
        <v>168</v>
      </c>
    </row>
    <row r="2" spans="2:6" ht="10.5" customHeight="1">
      <c r="B2" s="165"/>
    </row>
    <row r="3" spans="2:6">
      <c r="B3" s="166" t="s">
        <v>148</v>
      </c>
    </row>
    <row r="4" spans="2:6">
      <c r="B4" s="166" t="s">
        <v>172</v>
      </c>
    </row>
    <row r="5" spans="2:6">
      <c r="B5" s="167" t="s">
        <v>88</v>
      </c>
    </row>
    <row r="6" spans="2:6">
      <c r="B6" s="167"/>
    </row>
    <row r="7" spans="2:6" ht="18" thickBot="1">
      <c r="B7" t="s">
        <v>89</v>
      </c>
      <c r="C7" s="168"/>
    </row>
    <row r="8" spans="2:6" ht="24.75" customHeight="1" thickBot="1">
      <c r="B8" s="260"/>
      <c r="C8" s="261"/>
      <c r="D8" s="166" t="s">
        <v>119</v>
      </c>
    </row>
    <row r="9" spans="2:6" ht="14.25" thickBot="1"/>
    <row r="10" spans="2:6" ht="18.75" customHeight="1" thickBot="1">
      <c r="B10" t="s">
        <v>180</v>
      </c>
      <c r="D10" s="169">
        <f>SUM(D13:D36)</f>
        <v>0</v>
      </c>
      <c r="E10" s="166" t="s">
        <v>173</v>
      </c>
    </row>
    <row r="11" spans="2:6" ht="36" customHeight="1">
      <c r="E11" s="220" t="s">
        <v>174</v>
      </c>
    </row>
    <row r="12" spans="2:6" ht="33.75" customHeight="1">
      <c r="B12" s="170" t="s">
        <v>84</v>
      </c>
      <c r="C12" s="170" t="s">
        <v>85</v>
      </c>
      <c r="D12" s="170" t="s">
        <v>87</v>
      </c>
      <c r="E12" s="170" t="s">
        <v>86</v>
      </c>
      <c r="F12" s="171" t="s">
        <v>90</v>
      </c>
    </row>
    <row r="13" spans="2:6" ht="18.75" customHeight="1">
      <c r="B13" s="44"/>
      <c r="C13" s="44"/>
      <c r="D13" s="45"/>
      <c r="E13" s="44"/>
      <c r="F13" s="4"/>
    </row>
    <row r="14" spans="2:6" ht="18.75" customHeight="1">
      <c r="B14" s="44"/>
      <c r="C14" s="44"/>
      <c r="D14" s="45"/>
      <c r="E14" s="44"/>
      <c r="F14" s="4"/>
    </row>
    <row r="15" spans="2:6" ht="18.75" customHeight="1">
      <c r="B15" s="44"/>
      <c r="C15" s="44"/>
      <c r="D15" s="45"/>
      <c r="E15" s="44"/>
      <c r="F15" s="4"/>
    </row>
    <row r="16" spans="2:6" ht="18.75" customHeight="1">
      <c r="B16" s="44"/>
      <c r="C16" s="44"/>
      <c r="D16" s="45"/>
      <c r="E16" s="44"/>
      <c r="F16" s="4"/>
    </row>
    <row r="17" spans="2:6" ht="18.75" customHeight="1">
      <c r="B17" s="44"/>
      <c r="C17" s="44"/>
      <c r="D17" s="45"/>
      <c r="E17" s="44"/>
      <c r="F17" s="4"/>
    </row>
    <row r="18" spans="2:6" ht="18.75" customHeight="1">
      <c r="B18" s="44"/>
      <c r="C18" s="44"/>
      <c r="D18" s="45"/>
      <c r="E18" s="44"/>
      <c r="F18" s="4"/>
    </row>
    <row r="19" spans="2:6" ht="18.75" customHeight="1">
      <c r="B19" s="44"/>
      <c r="C19" s="44"/>
      <c r="D19" s="45"/>
      <c r="E19" s="44"/>
      <c r="F19" s="4"/>
    </row>
    <row r="20" spans="2:6" ht="18.75" customHeight="1">
      <c r="B20" s="44"/>
      <c r="C20" s="44"/>
      <c r="D20" s="45"/>
      <c r="E20" s="44"/>
      <c r="F20" s="4"/>
    </row>
    <row r="21" spans="2:6" ht="18.75" customHeight="1">
      <c r="B21" s="44"/>
      <c r="C21" s="44"/>
      <c r="D21" s="45"/>
      <c r="E21" s="44"/>
      <c r="F21" s="4"/>
    </row>
    <row r="22" spans="2:6" ht="18.75" customHeight="1">
      <c r="B22" s="44"/>
      <c r="C22" s="44"/>
      <c r="D22" s="45"/>
      <c r="E22" s="44"/>
      <c r="F22" s="4"/>
    </row>
    <row r="23" spans="2:6" ht="18.75" customHeight="1">
      <c r="B23" s="44"/>
      <c r="C23" s="44"/>
      <c r="D23" s="45"/>
      <c r="E23" s="44"/>
      <c r="F23" s="4"/>
    </row>
    <row r="24" spans="2:6" ht="18.75" customHeight="1">
      <c r="B24" s="44"/>
      <c r="C24" s="44"/>
      <c r="D24" s="45"/>
      <c r="E24" s="44"/>
      <c r="F24" s="4"/>
    </row>
    <row r="25" spans="2:6" ht="18.75" customHeight="1">
      <c r="B25" s="44"/>
      <c r="C25" s="44"/>
      <c r="D25" s="45"/>
      <c r="E25" s="44"/>
      <c r="F25" s="4"/>
    </row>
    <row r="26" spans="2:6" ht="18.75" customHeight="1">
      <c r="B26" s="44"/>
      <c r="C26" s="44"/>
      <c r="D26" s="45"/>
      <c r="E26" s="44"/>
      <c r="F26" s="4"/>
    </row>
    <row r="27" spans="2:6" ht="18.75" customHeight="1">
      <c r="B27" s="44"/>
      <c r="C27" s="44"/>
      <c r="D27" s="45"/>
      <c r="E27" s="44"/>
      <c r="F27" s="4"/>
    </row>
    <row r="28" spans="2:6" ht="18.75" customHeight="1">
      <c r="B28" s="44"/>
      <c r="C28" s="44"/>
      <c r="D28" s="45"/>
      <c r="E28" s="44"/>
      <c r="F28" s="4"/>
    </row>
    <row r="29" spans="2:6" ht="18.75" customHeight="1">
      <c r="B29" s="44"/>
      <c r="C29" s="44"/>
      <c r="D29" s="45"/>
      <c r="E29" s="44"/>
      <c r="F29" s="4"/>
    </row>
    <row r="30" spans="2:6" ht="18.75" customHeight="1">
      <c r="B30" s="44"/>
      <c r="C30" s="44"/>
      <c r="D30" s="45"/>
      <c r="E30" s="44"/>
      <c r="F30" s="4"/>
    </row>
    <row r="31" spans="2:6" ht="18.75" customHeight="1">
      <c r="B31" s="44"/>
      <c r="C31" s="44"/>
      <c r="D31" s="45"/>
      <c r="E31" s="44"/>
      <c r="F31" s="4"/>
    </row>
    <row r="32" spans="2:6" ht="18.75" customHeight="1">
      <c r="B32" s="44"/>
      <c r="C32" s="44"/>
      <c r="D32" s="45"/>
      <c r="E32" s="44"/>
      <c r="F32" s="4"/>
    </row>
    <row r="33" spans="2:6" ht="18.75" customHeight="1">
      <c r="B33" s="44"/>
      <c r="C33" s="44"/>
      <c r="D33" s="45"/>
      <c r="E33" s="44"/>
      <c r="F33" s="4"/>
    </row>
    <row r="34" spans="2:6" ht="18.75" customHeight="1">
      <c r="B34" s="44"/>
      <c r="C34" s="44"/>
      <c r="D34" s="45"/>
      <c r="E34" s="44"/>
      <c r="F34" s="4"/>
    </row>
    <row r="35" spans="2:6" ht="18.75" customHeight="1">
      <c r="B35" s="44"/>
      <c r="C35" s="44"/>
      <c r="D35" s="45"/>
      <c r="E35" s="44"/>
      <c r="F35" s="4"/>
    </row>
    <row r="36" spans="2:6" ht="18.75" customHeight="1">
      <c r="B36" s="44"/>
      <c r="C36" s="44"/>
      <c r="D36" s="45"/>
      <c r="E36" s="44"/>
      <c r="F36" s="4"/>
    </row>
    <row r="37" spans="2:6">
      <c r="D37" t="s">
        <v>165</v>
      </c>
      <c r="E37" t="s">
        <v>54</v>
      </c>
    </row>
    <row r="40" spans="2:6">
      <c r="B40" s="172"/>
    </row>
  </sheetData>
  <sheetProtection formatCells="0" formatColumns="0" formatRows="0" insertColumns="0" insertRows="0" insertHyperlinks="0" deleteColumns="0" deleteRows="0" sort="0" autoFilter="0" pivotTables="0"/>
  <mergeCells count="1">
    <mergeCell ref="B8:C8"/>
  </mergeCells>
  <phoneticPr fontId="2"/>
  <dataValidations count="2">
    <dataValidation imeMode="off" allowBlank="1" showInputMessage="1" showErrorMessage="1" sqref="D13:D36" xr:uid="{003F2994-F105-4C25-AF9B-0BBA2C0F491E}"/>
    <dataValidation type="list" errorStyle="warning" allowBlank="1" showInputMessage="1" showErrorMessage="1" sqref="F13:F36" xr:uid="{8F7D43F5-E9C6-44FF-9B10-AF8C320538A2}">
      <formula1>"○,　"</formula1>
    </dataValidation>
  </dataValidations>
  <pageMargins left="0.70866141732283472" right="0.70866141732283472" top="0.74803149606299213" bottom="0.74803149606299213" header="0.31496062992125984" footer="0.31496062992125984"/>
  <pageSetup paperSize="9" scale="7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92E42-7D96-4EA8-A0CD-F9BC896469FA}">
  <sheetPr codeName="Sheet4">
    <pageSetUpPr fitToPage="1"/>
  </sheetPr>
  <dimension ref="A1:BF49"/>
  <sheetViews>
    <sheetView view="pageBreakPreview" topLeftCell="A13" zoomScaleNormal="100" zoomScaleSheetLayoutView="100" workbookViewId="0">
      <selection activeCell="D35" sqref="D35"/>
    </sheetView>
  </sheetViews>
  <sheetFormatPr defaultRowHeight="13.5"/>
  <cols>
    <col min="1" max="1" width="3.5" customWidth="1"/>
    <col min="2" max="2" width="12.125" customWidth="1"/>
    <col min="3" max="3" width="21.125" customWidth="1"/>
    <col min="4" max="4" width="14.875" customWidth="1"/>
    <col min="5" max="7" width="9" customWidth="1"/>
    <col min="10" max="11" width="9" customWidth="1"/>
    <col min="13" max="13" width="9" customWidth="1"/>
    <col min="16" max="56" width="9" customWidth="1"/>
  </cols>
  <sheetData>
    <row r="1" spans="1:58" ht="18" thickBot="1">
      <c r="A1" s="173" t="s">
        <v>13</v>
      </c>
      <c r="B1" s="174"/>
      <c r="C1" s="168"/>
      <c r="D1" s="174"/>
      <c r="F1" s="175"/>
      <c r="G1" s="176" t="s">
        <v>62</v>
      </c>
      <c r="K1" s="177"/>
      <c r="L1" s="178" t="s">
        <v>63</v>
      </c>
      <c r="M1" s="179"/>
      <c r="Q1" s="180"/>
    </row>
    <row r="2" spans="1:58" ht="23.25" customHeight="1" thickBot="1">
      <c r="A2" s="270" t="str" cm="1">
        <f t="array" aca="1" ref="A2" ca="1">IF(INDIRECT("手元資金集計表!B8")="","手元資金集計表の提案者名欄が反映します。",INDIRECT("手元資金集計表!B8"))</f>
        <v>手元資金集計表の提案者名欄が反映します。</v>
      </c>
      <c r="B2" s="271"/>
      <c r="C2" s="272"/>
      <c r="D2" s="174"/>
    </row>
    <row r="3" spans="1:58" ht="15.75" customHeight="1">
      <c r="A3" s="215"/>
      <c r="B3" s="215"/>
      <c r="C3" s="215"/>
      <c r="D3" s="221" t="s">
        <v>171</v>
      </c>
      <c r="E3" s="181">
        <v>2026</v>
      </c>
      <c r="F3" s="181" t="s">
        <v>49</v>
      </c>
      <c r="G3" s="181">
        <v>9</v>
      </c>
      <c r="H3" s="181" t="s">
        <v>50</v>
      </c>
      <c r="J3" t="s">
        <v>58</v>
      </c>
      <c r="N3" s="182">
        <f>COUNTIFS($E$8:$BF$8,"&gt;="&amp;DATE($E$3,$G$3,1),$E$8:$BF$8,"&lt;="&amp;DATE($E$4,$G$4,0))</f>
        <v>6</v>
      </c>
      <c r="O3" t="s">
        <v>55</v>
      </c>
    </row>
    <row r="4" spans="1:58" ht="15.75" customHeight="1">
      <c r="A4" s="183"/>
      <c r="B4" s="183"/>
      <c r="C4" s="184"/>
      <c r="D4" s="216" t="s">
        <v>175</v>
      </c>
      <c r="E4" s="181">
        <v>2027</v>
      </c>
      <c r="F4" s="181" t="s">
        <v>49</v>
      </c>
      <c r="G4" s="213">
        <v>3</v>
      </c>
      <c r="H4" s="181" t="s">
        <v>57</v>
      </c>
      <c r="I4" s="88"/>
      <c r="J4" t="s">
        <v>59</v>
      </c>
      <c r="N4" s="182">
        <f>COUNTIFS($E$8:$BF$8,"&gt;="&amp;DATE($E$4,$G$4,1),$E$8:$BF$8,"&lt;="&amp;DATE($E$5,$G$5+1,0))</f>
        <v>0</v>
      </c>
      <c r="O4" t="s">
        <v>55</v>
      </c>
      <c r="P4" s="185"/>
      <c r="Q4" s="185"/>
      <c r="BB4" s="186"/>
    </row>
    <row r="5" spans="1:58" ht="15.75" customHeight="1">
      <c r="D5" s="216" t="s">
        <v>71</v>
      </c>
      <c r="E5" s="4"/>
      <c r="F5" s="181" t="s">
        <v>49</v>
      </c>
      <c r="G5" s="4"/>
      <c r="H5" s="181" t="s">
        <v>50</v>
      </c>
      <c r="P5" s="187"/>
      <c r="Q5" s="185"/>
    </row>
    <row r="6" spans="1:58" ht="18" thickBot="1">
      <c r="B6" s="217" t="s">
        <v>52</v>
      </c>
      <c r="E6" s="188" t="s">
        <v>130</v>
      </c>
      <c r="G6" s="172"/>
      <c r="K6" s="189"/>
      <c r="M6" s="190"/>
    </row>
    <row r="7" spans="1:58">
      <c r="A7" s="191"/>
      <c r="B7" s="192"/>
      <c r="C7" s="192"/>
      <c r="D7" s="262" t="s">
        <v>61</v>
      </c>
      <c r="E7" s="193" t="s">
        <v>68</v>
      </c>
      <c r="F7" s="193"/>
      <c r="G7" s="193"/>
      <c r="H7" s="193"/>
      <c r="I7" s="193"/>
      <c r="J7" s="193"/>
      <c r="K7" s="194"/>
      <c r="L7" s="193" t="s">
        <v>65</v>
      </c>
      <c r="M7" s="193"/>
      <c r="N7" s="193"/>
      <c r="O7" s="193"/>
      <c r="P7" s="193"/>
      <c r="Q7" s="193"/>
      <c r="R7" s="193"/>
      <c r="S7" s="193"/>
      <c r="T7" s="193"/>
      <c r="U7" s="193"/>
      <c r="V7" s="193"/>
      <c r="W7" s="194"/>
      <c r="X7" s="193" t="s">
        <v>66</v>
      </c>
      <c r="Y7" s="193"/>
      <c r="Z7" s="193"/>
      <c r="AA7" s="193"/>
      <c r="AB7" s="193"/>
      <c r="AC7" s="193"/>
      <c r="AD7" s="193"/>
      <c r="AE7" s="193"/>
      <c r="AF7" s="193"/>
      <c r="AG7" s="193"/>
      <c r="AH7" s="193"/>
      <c r="AI7" s="193"/>
      <c r="AJ7" s="214" t="s">
        <v>67</v>
      </c>
      <c r="AK7" s="193"/>
      <c r="AL7" s="193"/>
      <c r="AM7" s="193"/>
      <c r="AN7" s="193"/>
      <c r="AO7" s="193"/>
      <c r="AP7" s="193"/>
      <c r="AQ7" s="193"/>
      <c r="AR7" s="193"/>
      <c r="AS7" s="193"/>
      <c r="AT7" s="193"/>
      <c r="AU7" s="194"/>
      <c r="AV7" s="193" t="s">
        <v>149</v>
      </c>
      <c r="AW7" s="193"/>
      <c r="AX7" s="193"/>
      <c r="AY7" s="193"/>
      <c r="AZ7" s="193"/>
      <c r="BA7" s="195"/>
      <c r="BB7" s="195"/>
      <c r="BC7" s="195"/>
      <c r="BD7" s="195"/>
      <c r="BE7" s="195"/>
      <c r="BF7" s="196"/>
    </row>
    <row r="8" spans="1:58" ht="14.25" customHeight="1">
      <c r="A8" s="197"/>
      <c r="B8" s="1"/>
      <c r="C8" s="1"/>
      <c r="D8" s="263"/>
      <c r="E8" s="198">
        <v>46295</v>
      </c>
      <c r="F8" s="219">
        <f>EOMONTH(E8,1)</f>
        <v>46326</v>
      </c>
      <c r="G8" s="199">
        <f t="shared" ref="G8:BF8" si="0">EOMONTH(F8,1)</f>
        <v>46356</v>
      </c>
      <c r="H8" s="198">
        <f t="shared" si="0"/>
        <v>46387</v>
      </c>
      <c r="I8" s="198">
        <f>EOMONTH(H8,1)</f>
        <v>46418</v>
      </c>
      <c r="J8" s="198">
        <f t="shared" si="0"/>
        <v>46446</v>
      </c>
      <c r="K8" s="198">
        <f t="shared" si="0"/>
        <v>46477</v>
      </c>
      <c r="L8" s="198">
        <f t="shared" si="0"/>
        <v>46507</v>
      </c>
      <c r="M8" s="198">
        <f t="shared" si="0"/>
        <v>46538</v>
      </c>
      <c r="N8" s="198">
        <f t="shared" si="0"/>
        <v>46568</v>
      </c>
      <c r="O8" s="198">
        <f t="shared" si="0"/>
        <v>46599</v>
      </c>
      <c r="P8" s="198">
        <f t="shared" si="0"/>
        <v>46630</v>
      </c>
      <c r="Q8" s="198">
        <f t="shared" si="0"/>
        <v>46660</v>
      </c>
      <c r="R8" s="198">
        <f t="shared" si="0"/>
        <v>46691</v>
      </c>
      <c r="S8" s="198">
        <f t="shared" si="0"/>
        <v>46721</v>
      </c>
      <c r="T8" s="198">
        <f t="shared" si="0"/>
        <v>46752</v>
      </c>
      <c r="U8" s="198">
        <f t="shared" si="0"/>
        <v>46783</v>
      </c>
      <c r="V8" s="198">
        <f t="shared" si="0"/>
        <v>46812</v>
      </c>
      <c r="W8" s="198">
        <f t="shared" si="0"/>
        <v>46843</v>
      </c>
      <c r="X8" s="198">
        <f t="shared" si="0"/>
        <v>46873</v>
      </c>
      <c r="Y8" s="198">
        <f t="shared" si="0"/>
        <v>46904</v>
      </c>
      <c r="Z8" s="198">
        <f t="shared" si="0"/>
        <v>46934</v>
      </c>
      <c r="AA8" s="198">
        <f t="shared" si="0"/>
        <v>46965</v>
      </c>
      <c r="AB8" s="198">
        <f t="shared" si="0"/>
        <v>46996</v>
      </c>
      <c r="AC8" s="198">
        <f t="shared" si="0"/>
        <v>47026</v>
      </c>
      <c r="AD8" s="198">
        <f t="shared" si="0"/>
        <v>47057</v>
      </c>
      <c r="AE8" s="198">
        <f t="shared" si="0"/>
        <v>47087</v>
      </c>
      <c r="AF8" s="198">
        <f t="shared" si="0"/>
        <v>47118</v>
      </c>
      <c r="AG8" s="198">
        <f t="shared" si="0"/>
        <v>47149</v>
      </c>
      <c r="AH8" s="198">
        <f t="shared" si="0"/>
        <v>47177</v>
      </c>
      <c r="AI8" s="198">
        <f t="shared" si="0"/>
        <v>47208</v>
      </c>
      <c r="AJ8" s="198">
        <f t="shared" si="0"/>
        <v>47238</v>
      </c>
      <c r="AK8" s="198">
        <f t="shared" si="0"/>
        <v>47269</v>
      </c>
      <c r="AL8" s="198">
        <f t="shared" si="0"/>
        <v>47299</v>
      </c>
      <c r="AM8" s="198">
        <f t="shared" si="0"/>
        <v>47330</v>
      </c>
      <c r="AN8" s="198">
        <f t="shared" si="0"/>
        <v>47361</v>
      </c>
      <c r="AO8" s="198">
        <f t="shared" si="0"/>
        <v>47391</v>
      </c>
      <c r="AP8" s="198">
        <f t="shared" si="0"/>
        <v>47422</v>
      </c>
      <c r="AQ8" s="198">
        <f t="shared" si="0"/>
        <v>47452</v>
      </c>
      <c r="AR8" s="198">
        <f t="shared" si="0"/>
        <v>47483</v>
      </c>
      <c r="AS8" s="198">
        <f t="shared" si="0"/>
        <v>47514</v>
      </c>
      <c r="AT8" s="198">
        <f t="shared" si="0"/>
        <v>47542</v>
      </c>
      <c r="AU8" s="198">
        <f t="shared" si="0"/>
        <v>47573</v>
      </c>
      <c r="AV8" s="198">
        <f t="shared" si="0"/>
        <v>47603</v>
      </c>
      <c r="AW8" s="198">
        <f t="shared" si="0"/>
        <v>47634</v>
      </c>
      <c r="AX8" s="198">
        <f t="shared" si="0"/>
        <v>47664</v>
      </c>
      <c r="AY8" s="198">
        <f t="shared" si="0"/>
        <v>47695</v>
      </c>
      <c r="AZ8" s="198">
        <f t="shared" si="0"/>
        <v>47726</v>
      </c>
      <c r="BA8" s="198">
        <f t="shared" si="0"/>
        <v>47756</v>
      </c>
      <c r="BB8" s="198">
        <f t="shared" si="0"/>
        <v>47787</v>
      </c>
      <c r="BC8" s="198">
        <f t="shared" si="0"/>
        <v>47817</v>
      </c>
      <c r="BD8" s="198">
        <f t="shared" si="0"/>
        <v>47848</v>
      </c>
      <c r="BE8" s="198">
        <f t="shared" si="0"/>
        <v>47879</v>
      </c>
      <c r="BF8" s="198">
        <f t="shared" si="0"/>
        <v>47907</v>
      </c>
    </row>
    <row r="9" spans="1:58" s="90" customFormat="1">
      <c r="A9" s="264" t="s">
        <v>14</v>
      </c>
      <c r="B9" s="266" t="s">
        <v>15</v>
      </c>
      <c r="C9" s="267"/>
      <c r="D9" s="218">
        <f>SUMIFS($E9:$BF9,$E$8:$BF$8,"&gt;="&amp;DATE($E$3,$G$3,1),$E$8:$BF$8,"&lt;="&amp;DATE($E$5,$G$5+1,0))</f>
        <v>0</v>
      </c>
      <c r="E9" s="7"/>
      <c r="F9" s="7"/>
      <c r="G9" s="7"/>
      <c r="H9" s="6"/>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6"/>
      <c r="AZ9" s="7"/>
      <c r="BA9" s="7"/>
      <c r="BB9" s="7"/>
      <c r="BC9" s="7"/>
      <c r="BD9" s="7"/>
      <c r="BE9" s="7"/>
      <c r="BF9" s="7"/>
    </row>
    <row r="10" spans="1:58" s="90" customFormat="1" ht="14.25" customHeight="1" thickBot="1">
      <c r="A10" s="265"/>
      <c r="B10" s="268" t="s">
        <v>16</v>
      </c>
      <c r="C10" s="269"/>
      <c r="D10" s="91">
        <f>SUMIFS($E10:$BF10,$E$8:$BF$8,"&gt;="&amp;DATE($E$3,$G$3,1),$E$8:$BF$8,"&lt;="&amp;DATE($E$5,$G$5+1,0))</f>
        <v>0</v>
      </c>
      <c r="E10" s="42"/>
      <c r="F10" s="8"/>
      <c r="G10" s="8"/>
      <c r="H10" s="21"/>
      <c r="I10" s="8"/>
      <c r="J10" s="8"/>
      <c r="K10" s="8"/>
      <c r="L10" s="8"/>
      <c r="M10" s="8"/>
      <c r="N10" s="8"/>
      <c r="O10" s="43"/>
      <c r="P10" s="43"/>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2"/>
      <c r="AU10" s="92"/>
      <c r="AV10" s="92"/>
      <c r="AW10" s="92"/>
      <c r="AX10" s="92"/>
      <c r="AY10" s="93"/>
      <c r="AZ10" s="92"/>
      <c r="BA10" s="92"/>
      <c r="BB10" s="92"/>
      <c r="BC10" s="92"/>
      <c r="BD10" s="92"/>
      <c r="BE10" s="92"/>
      <c r="BF10" s="92"/>
    </row>
    <row r="11" spans="1:58" ht="15" thickTop="1" thickBot="1">
      <c r="A11" s="279" t="s">
        <v>17</v>
      </c>
      <c r="B11" s="279"/>
      <c r="C11" s="280"/>
      <c r="D11" s="94"/>
      <c r="E11" s="95" cm="1">
        <f t="array" aca="1" ref="E11" ca="1">INDIRECT("手元資金集計表!D10")/1000</f>
        <v>0</v>
      </c>
      <c r="F11" s="96">
        <f ca="1">E38</f>
        <v>0</v>
      </c>
      <c r="G11" s="97">
        <f t="shared" ref="G11:AX11" ca="1" si="1">F38</f>
        <v>0</v>
      </c>
      <c r="H11" s="96">
        <f t="shared" ca="1" si="1"/>
        <v>0</v>
      </c>
      <c r="I11" s="96">
        <f t="shared" ca="1" si="1"/>
        <v>0</v>
      </c>
      <c r="J11" s="96">
        <f t="shared" ca="1" si="1"/>
        <v>0</v>
      </c>
      <c r="K11" s="96">
        <f t="shared" ca="1" si="1"/>
        <v>0</v>
      </c>
      <c r="L11" s="96">
        <f t="shared" ca="1" si="1"/>
        <v>0</v>
      </c>
      <c r="M11" s="96">
        <f t="shared" ca="1" si="1"/>
        <v>0</v>
      </c>
      <c r="N11" s="96">
        <f t="shared" ca="1" si="1"/>
        <v>0</v>
      </c>
      <c r="O11" s="96">
        <f t="shared" ca="1" si="1"/>
        <v>0</v>
      </c>
      <c r="P11" s="96">
        <f t="shared" ca="1" si="1"/>
        <v>0</v>
      </c>
      <c r="Q11" s="96">
        <f t="shared" ca="1" si="1"/>
        <v>0</v>
      </c>
      <c r="R11" s="96">
        <f t="shared" ca="1" si="1"/>
        <v>0</v>
      </c>
      <c r="S11" s="96">
        <f t="shared" ca="1" si="1"/>
        <v>0</v>
      </c>
      <c r="T11" s="96">
        <f t="shared" ca="1" si="1"/>
        <v>0</v>
      </c>
      <c r="U11" s="96">
        <f t="shared" ca="1" si="1"/>
        <v>0</v>
      </c>
      <c r="V11" s="96">
        <f t="shared" ca="1" si="1"/>
        <v>0</v>
      </c>
      <c r="W11" s="96">
        <f t="shared" ca="1" si="1"/>
        <v>0</v>
      </c>
      <c r="X11" s="96">
        <f t="shared" ca="1" si="1"/>
        <v>0</v>
      </c>
      <c r="Y11" s="96">
        <f t="shared" ca="1" si="1"/>
        <v>0</v>
      </c>
      <c r="Z11" s="96">
        <f t="shared" ca="1" si="1"/>
        <v>0</v>
      </c>
      <c r="AA11" s="96">
        <f t="shared" ca="1" si="1"/>
        <v>0</v>
      </c>
      <c r="AB11" s="96">
        <f t="shared" ca="1" si="1"/>
        <v>0</v>
      </c>
      <c r="AC11" s="96">
        <f t="shared" ca="1" si="1"/>
        <v>0</v>
      </c>
      <c r="AD11" s="96">
        <f t="shared" ca="1" si="1"/>
        <v>0</v>
      </c>
      <c r="AE11" s="96">
        <f t="shared" ca="1" si="1"/>
        <v>0</v>
      </c>
      <c r="AF11" s="96">
        <f t="shared" ca="1" si="1"/>
        <v>0</v>
      </c>
      <c r="AG11" s="96">
        <f t="shared" ca="1" si="1"/>
        <v>0</v>
      </c>
      <c r="AH11" s="96">
        <f t="shared" ca="1" si="1"/>
        <v>0</v>
      </c>
      <c r="AI11" s="96">
        <f t="shared" ca="1" si="1"/>
        <v>0</v>
      </c>
      <c r="AJ11" s="96">
        <f t="shared" ca="1" si="1"/>
        <v>0</v>
      </c>
      <c r="AK11" s="96">
        <f t="shared" ca="1" si="1"/>
        <v>0</v>
      </c>
      <c r="AL11" s="96">
        <f t="shared" ca="1" si="1"/>
        <v>0</v>
      </c>
      <c r="AM11" s="96">
        <f t="shared" ca="1" si="1"/>
        <v>0</v>
      </c>
      <c r="AN11" s="96">
        <f t="shared" ca="1" si="1"/>
        <v>0</v>
      </c>
      <c r="AO11" s="96">
        <f t="shared" ca="1" si="1"/>
        <v>0</v>
      </c>
      <c r="AP11" s="96">
        <f t="shared" ca="1" si="1"/>
        <v>0</v>
      </c>
      <c r="AQ11" s="96">
        <f t="shared" ca="1" si="1"/>
        <v>0</v>
      </c>
      <c r="AR11" s="96">
        <f t="shared" ca="1" si="1"/>
        <v>0</v>
      </c>
      <c r="AS11" s="96">
        <f t="shared" ca="1" si="1"/>
        <v>0</v>
      </c>
      <c r="AT11" s="96">
        <f t="shared" ca="1" si="1"/>
        <v>0</v>
      </c>
      <c r="AU11" s="96">
        <f t="shared" ca="1" si="1"/>
        <v>0</v>
      </c>
      <c r="AV11" s="96">
        <f t="shared" ca="1" si="1"/>
        <v>0</v>
      </c>
      <c r="AW11" s="96">
        <f t="shared" ca="1" si="1"/>
        <v>0</v>
      </c>
      <c r="AX11" s="96">
        <f t="shared" ca="1" si="1"/>
        <v>0</v>
      </c>
      <c r="AY11" s="96">
        <f ca="1">AX38</f>
        <v>0</v>
      </c>
      <c r="AZ11" s="96">
        <f t="shared" ref="AZ11:BA11" ca="1" si="2">AY38</f>
        <v>0</v>
      </c>
      <c r="BA11" s="96">
        <f t="shared" ca="1" si="2"/>
        <v>0</v>
      </c>
      <c r="BB11" s="96">
        <f ca="1">BA38</f>
        <v>0</v>
      </c>
      <c r="BC11" s="96">
        <f ca="1">BB38</f>
        <v>0</v>
      </c>
      <c r="BD11" s="96">
        <f ca="1">BC38</f>
        <v>0</v>
      </c>
      <c r="BE11" s="96">
        <f ca="1">BD38</f>
        <v>0</v>
      </c>
      <c r="BF11" s="96">
        <f ca="1">BE38</f>
        <v>0</v>
      </c>
    </row>
    <row r="12" spans="1:58" ht="14.25" thickTop="1">
      <c r="A12" s="281" t="s">
        <v>18</v>
      </c>
      <c r="B12" s="284" t="s">
        <v>43</v>
      </c>
      <c r="C12" s="200" t="s">
        <v>123</v>
      </c>
      <c r="D12" s="98">
        <f>SUMIFS($E12:$BF12,$E$8:$BF$8,"&gt;="&amp;DATE($E$3,$G$3,1),$E$8:$BF$8,"&lt;="&amp;DATE($E$5,$G$5+1,0))</f>
        <v>0</v>
      </c>
      <c r="E12" s="201"/>
      <c r="F12" s="201"/>
      <c r="G12" s="201"/>
      <c r="H12" s="202"/>
      <c r="I12" s="201"/>
      <c r="J12" s="201"/>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9"/>
      <c r="AZ12" s="11"/>
      <c r="BA12" s="11"/>
      <c r="BB12" s="11"/>
      <c r="BC12" s="11"/>
      <c r="BD12" s="11"/>
      <c r="BE12" s="11"/>
      <c r="BF12" s="11"/>
    </row>
    <row r="13" spans="1:58">
      <c r="A13" s="282"/>
      <c r="B13" s="285"/>
      <c r="C13" s="203" t="s">
        <v>51</v>
      </c>
      <c r="D13" s="89">
        <f>SUMIFS($E13:$BF13,$E$8:$BF$8,"&gt;="&amp;DATE($E$3,$G$3,1),$E$8:$BF$8,"&lt;="&amp;DATE($E$5,$G$5+1,0))</f>
        <v>0</v>
      </c>
      <c r="E13" s="13"/>
      <c r="F13" s="13"/>
      <c r="G13" s="13"/>
      <c r="H13" s="12"/>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2"/>
      <c r="AZ13" s="14"/>
      <c r="BA13" s="14"/>
      <c r="BB13" s="14"/>
      <c r="BC13" s="14"/>
      <c r="BD13" s="14"/>
      <c r="BE13" s="14"/>
      <c r="BF13" s="14"/>
    </row>
    <row r="14" spans="1:58">
      <c r="A14" s="282"/>
      <c r="B14" s="285"/>
      <c r="C14" s="203" t="s">
        <v>20</v>
      </c>
      <c r="D14" s="89">
        <f>SUMIFS($E14:$BF14,$E$8:$BF$8,"&gt;="&amp;DATE($E$3,$G$3,1),$E$8:$BF$8,"&lt;="&amp;DATE($E$5,$G$5+1,0))</f>
        <v>0</v>
      </c>
      <c r="E14" s="13"/>
      <c r="F14" s="13"/>
      <c r="G14" s="13"/>
      <c r="H14" s="12"/>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2"/>
      <c r="AZ14" s="14"/>
      <c r="BA14" s="14"/>
      <c r="BB14" s="14"/>
      <c r="BC14" s="14"/>
      <c r="BD14" s="14"/>
      <c r="BE14" s="14"/>
      <c r="BF14" s="14"/>
    </row>
    <row r="15" spans="1:58">
      <c r="A15" s="282"/>
      <c r="B15" s="285"/>
      <c r="C15" s="203" t="s">
        <v>124</v>
      </c>
      <c r="D15" s="89">
        <f>SUMIFS($E15:$BF15,$E$8:$BF$8,"&gt;="&amp;DATE($E$3,$G$3,1),$E$8:$BF$8,"&lt;="&amp;DATE($E$5,$G$5+1,0))</f>
        <v>0</v>
      </c>
      <c r="E15" s="13"/>
      <c r="F15" s="13"/>
      <c r="G15" s="13"/>
      <c r="H15" s="12"/>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2"/>
      <c r="AZ15" s="14"/>
      <c r="BA15" s="14"/>
      <c r="BB15" s="14"/>
      <c r="BC15" s="14"/>
      <c r="BD15" s="14"/>
      <c r="BE15" s="14"/>
      <c r="BF15" s="14"/>
    </row>
    <row r="16" spans="1:58">
      <c r="A16" s="282"/>
      <c r="B16" s="286"/>
      <c r="C16" s="204" t="s">
        <v>45</v>
      </c>
      <c r="D16" s="89">
        <f>SUM(D12:D15)</f>
        <v>0</v>
      </c>
      <c r="E16" s="99">
        <f t="shared" ref="E16:BB16" si="3">SUM(E12:E15)</f>
        <v>0</v>
      </c>
      <c r="F16" s="99">
        <f t="shared" si="3"/>
        <v>0</v>
      </c>
      <c r="G16" s="99">
        <f t="shared" si="3"/>
        <v>0</v>
      </c>
      <c r="H16" s="100">
        <f t="shared" si="3"/>
        <v>0</v>
      </c>
      <c r="I16" s="99">
        <f t="shared" si="3"/>
        <v>0</v>
      </c>
      <c r="J16" s="99">
        <f t="shared" si="3"/>
        <v>0</v>
      </c>
      <c r="K16" s="99">
        <f t="shared" si="3"/>
        <v>0</v>
      </c>
      <c r="L16" s="99">
        <f t="shared" si="3"/>
        <v>0</v>
      </c>
      <c r="M16" s="99">
        <f t="shared" si="3"/>
        <v>0</v>
      </c>
      <c r="N16" s="99">
        <f t="shared" si="3"/>
        <v>0</v>
      </c>
      <c r="O16" s="99">
        <f t="shared" si="3"/>
        <v>0</v>
      </c>
      <c r="P16" s="99">
        <f t="shared" si="3"/>
        <v>0</v>
      </c>
      <c r="Q16" s="99">
        <f t="shared" si="3"/>
        <v>0</v>
      </c>
      <c r="R16" s="99">
        <f t="shared" si="3"/>
        <v>0</v>
      </c>
      <c r="S16" s="99">
        <f t="shared" si="3"/>
        <v>0</v>
      </c>
      <c r="T16" s="99">
        <f t="shared" si="3"/>
        <v>0</v>
      </c>
      <c r="U16" s="99">
        <f t="shared" si="3"/>
        <v>0</v>
      </c>
      <c r="V16" s="99">
        <f t="shared" si="3"/>
        <v>0</v>
      </c>
      <c r="W16" s="99">
        <f t="shared" si="3"/>
        <v>0</v>
      </c>
      <c r="X16" s="99">
        <f t="shared" si="3"/>
        <v>0</v>
      </c>
      <c r="Y16" s="99">
        <f t="shared" si="3"/>
        <v>0</v>
      </c>
      <c r="Z16" s="99">
        <f t="shared" si="3"/>
        <v>0</v>
      </c>
      <c r="AA16" s="99">
        <f t="shared" si="3"/>
        <v>0</v>
      </c>
      <c r="AB16" s="99">
        <f t="shared" si="3"/>
        <v>0</v>
      </c>
      <c r="AC16" s="99">
        <f t="shared" si="3"/>
        <v>0</v>
      </c>
      <c r="AD16" s="99">
        <f t="shared" si="3"/>
        <v>0</v>
      </c>
      <c r="AE16" s="99">
        <f t="shared" si="3"/>
        <v>0</v>
      </c>
      <c r="AF16" s="99">
        <f t="shared" si="3"/>
        <v>0</v>
      </c>
      <c r="AG16" s="99">
        <f t="shared" si="3"/>
        <v>0</v>
      </c>
      <c r="AH16" s="99">
        <f t="shared" si="3"/>
        <v>0</v>
      </c>
      <c r="AI16" s="99">
        <f t="shared" si="3"/>
        <v>0</v>
      </c>
      <c r="AJ16" s="99">
        <f t="shared" si="3"/>
        <v>0</v>
      </c>
      <c r="AK16" s="99">
        <f t="shared" si="3"/>
        <v>0</v>
      </c>
      <c r="AL16" s="99">
        <f t="shared" si="3"/>
        <v>0</v>
      </c>
      <c r="AM16" s="99">
        <f t="shared" si="3"/>
        <v>0</v>
      </c>
      <c r="AN16" s="99">
        <f t="shared" si="3"/>
        <v>0</v>
      </c>
      <c r="AO16" s="99">
        <f t="shared" si="3"/>
        <v>0</v>
      </c>
      <c r="AP16" s="99">
        <f t="shared" si="3"/>
        <v>0</v>
      </c>
      <c r="AQ16" s="99">
        <f t="shared" si="3"/>
        <v>0</v>
      </c>
      <c r="AR16" s="99">
        <f t="shared" si="3"/>
        <v>0</v>
      </c>
      <c r="AS16" s="99">
        <f t="shared" si="3"/>
        <v>0</v>
      </c>
      <c r="AT16" s="99">
        <f t="shared" si="3"/>
        <v>0</v>
      </c>
      <c r="AU16" s="99">
        <f t="shared" si="3"/>
        <v>0</v>
      </c>
      <c r="AV16" s="99">
        <f t="shared" si="3"/>
        <v>0</v>
      </c>
      <c r="AW16" s="99">
        <f t="shared" si="3"/>
        <v>0</v>
      </c>
      <c r="AX16" s="99">
        <f t="shared" si="3"/>
        <v>0</v>
      </c>
      <c r="AY16" s="100">
        <f t="shared" si="3"/>
        <v>0</v>
      </c>
      <c r="AZ16" s="99">
        <f t="shared" si="3"/>
        <v>0</v>
      </c>
      <c r="BA16" s="99">
        <f t="shared" si="3"/>
        <v>0</v>
      </c>
      <c r="BB16" s="99">
        <f t="shared" si="3"/>
        <v>0</v>
      </c>
      <c r="BC16" s="99">
        <f>SUM(BC12:BC15)</f>
        <v>0</v>
      </c>
      <c r="BD16" s="99">
        <f>SUM(BD12:BD15)</f>
        <v>0</v>
      </c>
      <c r="BE16" s="99">
        <f>SUM(BE12:BE15)</f>
        <v>0</v>
      </c>
      <c r="BF16" s="99">
        <f>SUM(BF12:BF15)</f>
        <v>0</v>
      </c>
    </row>
    <row r="17" spans="1:58" ht="13.5" customHeight="1">
      <c r="A17" s="282"/>
      <c r="B17" s="287" t="s">
        <v>44</v>
      </c>
      <c r="C17" s="203" t="s">
        <v>19</v>
      </c>
      <c r="D17" s="89">
        <f>SUMIFS($E17:$BF17,$E$8:$BF$8,"&gt;="&amp;DATE($E$3,$G$3,1),$E$8:$BF$8,"&lt;="&amp;DATE($E$5,$G$5+1,0))</f>
        <v>0</v>
      </c>
      <c r="E17" s="13"/>
      <c r="F17" s="13"/>
      <c r="G17" s="13"/>
      <c r="H17" s="12"/>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2"/>
      <c r="AZ17" s="14"/>
      <c r="BA17" s="14"/>
      <c r="BB17" s="14"/>
      <c r="BC17" s="14"/>
      <c r="BD17" s="14"/>
      <c r="BE17" s="14"/>
      <c r="BF17" s="14"/>
    </row>
    <row r="18" spans="1:58">
      <c r="A18" s="282"/>
      <c r="B18" s="288"/>
      <c r="C18" s="203" t="s">
        <v>37</v>
      </c>
      <c r="D18" s="89">
        <f>SUMIFS($E18:$BF18,$E$8:$BF$8,"&gt;="&amp;DATE($E$3,$G$3,1),$E$8:$BF$8,"&lt;="&amp;DATE($E$5,$G$5+1,0))</f>
        <v>0</v>
      </c>
      <c r="E18" s="13"/>
      <c r="F18" s="13"/>
      <c r="G18" s="13"/>
      <c r="H18" s="12"/>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2"/>
      <c r="AZ18" s="14"/>
      <c r="BA18" s="14"/>
      <c r="BB18" s="14"/>
      <c r="BC18" s="14"/>
      <c r="BD18" s="14"/>
      <c r="BE18" s="14"/>
      <c r="BF18" s="14"/>
    </row>
    <row r="19" spans="1:58">
      <c r="A19" s="282"/>
      <c r="B19" s="288"/>
      <c r="C19" s="203" t="s">
        <v>0</v>
      </c>
      <c r="D19" s="89">
        <f>SUMIFS($E19:$BF19,$E$8:$BF$8,"&gt;="&amp;DATE($E$3,$G$3,1),$E$8:$BF$8,"&lt;="&amp;DATE($E$5,$G$5+1,0))</f>
        <v>0</v>
      </c>
      <c r="E19" s="13"/>
      <c r="F19" s="13"/>
      <c r="G19" s="13"/>
      <c r="H19" s="12"/>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2"/>
      <c r="AZ19" s="14"/>
      <c r="BA19" s="14"/>
      <c r="BB19" s="14"/>
      <c r="BC19" s="14"/>
      <c r="BD19" s="14"/>
      <c r="BE19" s="14"/>
      <c r="BF19" s="14"/>
    </row>
    <row r="20" spans="1:58" ht="14.25" customHeight="1">
      <c r="A20" s="282"/>
      <c r="B20" s="289"/>
      <c r="C20" s="204" t="s">
        <v>46</v>
      </c>
      <c r="D20" s="91">
        <f>SUM(D17:D19)</f>
        <v>0</v>
      </c>
      <c r="E20" s="101">
        <f t="shared" ref="E20:BB20" si="4">SUM(E17:E19)</f>
        <v>0</v>
      </c>
      <c r="F20" s="101">
        <f t="shared" si="4"/>
        <v>0</v>
      </c>
      <c r="G20" s="101">
        <f t="shared" si="4"/>
        <v>0</v>
      </c>
      <c r="H20" s="102">
        <f t="shared" si="4"/>
        <v>0</v>
      </c>
      <c r="I20" s="101">
        <f t="shared" si="4"/>
        <v>0</v>
      </c>
      <c r="J20" s="101">
        <f t="shared" si="4"/>
        <v>0</v>
      </c>
      <c r="K20" s="101">
        <f t="shared" si="4"/>
        <v>0</v>
      </c>
      <c r="L20" s="101">
        <f t="shared" si="4"/>
        <v>0</v>
      </c>
      <c r="M20" s="101">
        <f t="shared" si="4"/>
        <v>0</v>
      </c>
      <c r="N20" s="101">
        <f t="shared" si="4"/>
        <v>0</v>
      </c>
      <c r="O20" s="101">
        <f t="shared" si="4"/>
        <v>0</v>
      </c>
      <c r="P20" s="101">
        <f t="shared" si="4"/>
        <v>0</v>
      </c>
      <c r="Q20" s="101">
        <f t="shared" si="4"/>
        <v>0</v>
      </c>
      <c r="R20" s="101">
        <f t="shared" si="4"/>
        <v>0</v>
      </c>
      <c r="S20" s="101">
        <f t="shared" si="4"/>
        <v>0</v>
      </c>
      <c r="T20" s="101">
        <f t="shared" si="4"/>
        <v>0</v>
      </c>
      <c r="U20" s="101">
        <f t="shared" si="4"/>
        <v>0</v>
      </c>
      <c r="V20" s="101">
        <f t="shared" si="4"/>
        <v>0</v>
      </c>
      <c r="W20" s="101">
        <f t="shared" si="4"/>
        <v>0</v>
      </c>
      <c r="X20" s="101">
        <f t="shared" si="4"/>
        <v>0</v>
      </c>
      <c r="Y20" s="101">
        <f t="shared" si="4"/>
        <v>0</v>
      </c>
      <c r="Z20" s="101">
        <f t="shared" si="4"/>
        <v>0</v>
      </c>
      <c r="AA20" s="101">
        <f t="shared" si="4"/>
        <v>0</v>
      </c>
      <c r="AB20" s="101">
        <f t="shared" si="4"/>
        <v>0</v>
      </c>
      <c r="AC20" s="101">
        <f t="shared" si="4"/>
        <v>0</v>
      </c>
      <c r="AD20" s="101">
        <f t="shared" si="4"/>
        <v>0</v>
      </c>
      <c r="AE20" s="101">
        <f t="shared" si="4"/>
        <v>0</v>
      </c>
      <c r="AF20" s="101">
        <f t="shared" si="4"/>
        <v>0</v>
      </c>
      <c r="AG20" s="101">
        <f t="shared" si="4"/>
        <v>0</v>
      </c>
      <c r="AH20" s="101">
        <f t="shared" si="4"/>
        <v>0</v>
      </c>
      <c r="AI20" s="101">
        <f t="shared" si="4"/>
        <v>0</v>
      </c>
      <c r="AJ20" s="101">
        <f t="shared" si="4"/>
        <v>0</v>
      </c>
      <c r="AK20" s="101">
        <f t="shared" si="4"/>
        <v>0</v>
      </c>
      <c r="AL20" s="101">
        <f t="shared" si="4"/>
        <v>0</v>
      </c>
      <c r="AM20" s="101">
        <f t="shared" si="4"/>
        <v>0</v>
      </c>
      <c r="AN20" s="101">
        <f t="shared" si="4"/>
        <v>0</v>
      </c>
      <c r="AO20" s="101">
        <f t="shared" si="4"/>
        <v>0</v>
      </c>
      <c r="AP20" s="101">
        <f t="shared" si="4"/>
        <v>0</v>
      </c>
      <c r="AQ20" s="101">
        <f t="shared" si="4"/>
        <v>0</v>
      </c>
      <c r="AR20" s="101">
        <f t="shared" si="4"/>
        <v>0</v>
      </c>
      <c r="AS20" s="101">
        <f t="shared" si="4"/>
        <v>0</v>
      </c>
      <c r="AT20" s="101">
        <f t="shared" si="4"/>
        <v>0</v>
      </c>
      <c r="AU20" s="101">
        <f t="shared" si="4"/>
        <v>0</v>
      </c>
      <c r="AV20" s="101">
        <f t="shared" si="4"/>
        <v>0</v>
      </c>
      <c r="AW20" s="101">
        <f t="shared" si="4"/>
        <v>0</v>
      </c>
      <c r="AX20" s="101">
        <f t="shared" si="4"/>
        <v>0</v>
      </c>
      <c r="AY20" s="102">
        <f t="shared" si="4"/>
        <v>0</v>
      </c>
      <c r="AZ20" s="101">
        <f t="shared" si="4"/>
        <v>0</v>
      </c>
      <c r="BA20" s="101">
        <f t="shared" si="4"/>
        <v>0</v>
      </c>
      <c r="BB20" s="101">
        <f t="shared" si="4"/>
        <v>0</v>
      </c>
      <c r="BC20" s="101">
        <f>SUM(BC17:BC19)</f>
        <v>0</v>
      </c>
      <c r="BD20" s="101">
        <f>SUM(BD17:BD19)</f>
        <v>0</v>
      </c>
      <c r="BE20" s="101">
        <f>SUM(BE17:BE19)</f>
        <v>0</v>
      </c>
      <c r="BF20" s="101">
        <f>SUM(BF17:BF19)</f>
        <v>0</v>
      </c>
    </row>
    <row r="21" spans="1:58" ht="13.5" customHeight="1" thickBot="1">
      <c r="A21" s="283"/>
      <c r="B21" s="290" t="s">
        <v>21</v>
      </c>
      <c r="C21" s="291"/>
      <c r="D21" s="103">
        <f>D16+D20</f>
        <v>0</v>
      </c>
      <c r="E21" s="104">
        <f>E16+E20</f>
        <v>0</v>
      </c>
      <c r="F21" s="104">
        <f t="shared" ref="F21:BB21" si="5">F16+F20</f>
        <v>0</v>
      </c>
      <c r="G21" s="104">
        <f t="shared" si="5"/>
        <v>0</v>
      </c>
      <c r="H21" s="105">
        <f t="shared" si="5"/>
        <v>0</v>
      </c>
      <c r="I21" s="104">
        <f t="shared" si="5"/>
        <v>0</v>
      </c>
      <c r="J21" s="104">
        <f t="shared" si="5"/>
        <v>0</v>
      </c>
      <c r="K21" s="104">
        <f t="shared" si="5"/>
        <v>0</v>
      </c>
      <c r="L21" s="104">
        <f t="shared" si="5"/>
        <v>0</v>
      </c>
      <c r="M21" s="104">
        <f t="shared" si="5"/>
        <v>0</v>
      </c>
      <c r="N21" s="104">
        <f t="shared" si="5"/>
        <v>0</v>
      </c>
      <c r="O21" s="104">
        <f t="shared" si="5"/>
        <v>0</v>
      </c>
      <c r="P21" s="104">
        <f t="shared" si="5"/>
        <v>0</v>
      </c>
      <c r="Q21" s="104">
        <f t="shared" si="5"/>
        <v>0</v>
      </c>
      <c r="R21" s="104">
        <f t="shared" si="5"/>
        <v>0</v>
      </c>
      <c r="S21" s="104">
        <f t="shared" si="5"/>
        <v>0</v>
      </c>
      <c r="T21" s="104">
        <f t="shared" si="5"/>
        <v>0</v>
      </c>
      <c r="U21" s="104">
        <f t="shared" si="5"/>
        <v>0</v>
      </c>
      <c r="V21" s="104">
        <f t="shared" si="5"/>
        <v>0</v>
      </c>
      <c r="W21" s="104">
        <f t="shared" si="5"/>
        <v>0</v>
      </c>
      <c r="X21" s="104">
        <f t="shared" si="5"/>
        <v>0</v>
      </c>
      <c r="Y21" s="104">
        <f t="shared" si="5"/>
        <v>0</v>
      </c>
      <c r="Z21" s="104">
        <f t="shared" si="5"/>
        <v>0</v>
      </c>
      <c r="AA21" s="104">
        <f t="shared" si="5"/>
        <v>0</v>
      </c>
      <c r="AB21" s="104">
        <f t="shared" si="5"/>
        <v>0</v>
      </c>
      <c r="AC21" s="104">
        <f t="shared" si="5"/>
        <v>0</v>
      </c>
      <c r="AD21" s="104">
        <f t="shared" si="5"/>
        <v>0</v>
      </c>
      <c r="AE21" s="104">
        <f t="shared" si="5"/>
        <v>0</v>
      </c>
      <c r="AF21" s="104">
        <f t="shared" si="5"/>
        <v>0</v>
      </c>
      <c r="AG21" s="104">
        <f t="shared" si="5"/>
        <v>0</v>
      </c>
      <c r="AH21" s="104">
        <f t="shared" si="5"/>
        <v>0</v>
      </c>
      <c r="AI21" s="104">
        <f t="shared" si="5"/>
        <v>0</v>
      </c>
      <c r="AJ21" s="104">
        <f t="shared" si="5"/>
        <v>0</v>
      </c>
      <c r="AK21" s="104">
        <f t="shared" si="5"/>
        <v>0</v>
      </c>
      <c r="AL21" s="104">
        <f t="shared" si="5"/>
        <v>0</v>
      </c>
      <c r="AM21" s="104">
        <f t="shared" si="5"/>
        <v>0</v>
      </c>
      <c r="AN21" s="104">
        <f t="shared" si="5"/>
        <v>0</v>
      </c>
      <c r="AO21" s="104">
        <f t="shared" si="5"/>
        <v>0</v>
      </c>
      <c r="AP21" s="104">
        <f t="shared" si="5"/>
        <v>0</v>
      </c>
      <c r="AQ21" s="104">
        <f t="shared" si="5"/>
        <v>0</v>
      </c>
      <c r="AR21" s="104">
        <f t="shared" si="5"/>
        <v>0</v>
      </c>
      <c r="AS21" s="104">
        <f t="shared" si="5"/>
        <v>0</v>
      </c>
      <c r="AT21" s="104">
        <f t="shared" si="5"/>
        <v>0</v>
      </c>
      <c r="AU21" s="104">
        <f t="shared" si="5"/>
        <v>0</v>
      </c>
      <c r="AV21" s="104">
        <f t="shared" si="5"/>
        <v>0</v>
      </c>
      <c r="AW21" s="104">
        <f t="shared" si="5"/>
        <v>0</v>
      </c>
      <c r="AX21" s="104">
        <f t="shared" si="5"/>
        <v>0</v>
      </c>
      <c r="AY21" s="105">
        <f t="shared" si="5"/>
        <v>0</v>
      </c>
      <c r="AZ21" s="104">
        <f t="shared" si="5"/>
        <v>0</v>
      </c>
      <c r="BA21" s="104">
        <f t="shared" si="5"/>
        <v>0</v>
      </c>
      <c r="BB21" s="104">
        <f t="shared" si="5"/>
        <v>0</v>
      </c>
      <c r="BC21" s="104">
        <f>BC16+BC20</f>
        <v>0</v>
      </c>
      <c r="BD21" s="104">
        <f>BD16+BD20</f>
        <v>0</v>
      </c>
      <c r="BE21" s="104">
        <f>BE16+BE20</f>
        <v>0</v>
      </c>
      <c r="BF21" s="104">
        <f>BF16+BF20</f>
        <v>0</v>
      </c>
    </row>
    <row r="22" spans="1:58" ht="14.25" thickTop="1">
      <c r="A22" s="281" t="s">
        <v>22</v>
      </c>
      <c r="B22" s="292" t="s">
        <v>121</v>
      </c>
      <c r="C22" s="205" t="s">
        <v>39</v>
      </c>
      <c r="D22" s="106">
        <f>SUMIFS($E22:$BF22,$E$8:$BF$8,"&gt;="&amp;DATE($E$3,$G$3,1),$E$8:$BF$8,"&lt;="&amp;DATE($E$5,$G$5+1,0))</f>
        <v>0</v>
      </c>
      <c r="E22" s="16"/>
      <c r="F22" s="16"/>
      <c r="G22" s="16"/>
      <c r="H22" s="15"/>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5"/>
      <c r="AZ22" s="17"/>
      <c r="BA22" s="17"/>
      <c r="BB22" s="17"/>
      <c r="BC22" s="17"/>
      <c r="BD22" s="17"/>
      <c r="BE22" s="17"/>
      <c r="BF22" s="17"/>
    </row>
    <row r="23" spans="1:58" ht="13.5" customHeight="1">
      <c r="A23" s="282"/>
      <c r="B23" s="293"/>
      <c r="C23" s="206" t="s">
        <v>40</v>
      </c>
      <c r="D23" s="89">
        <f>SUMIFS($E23:$BF23,$E$8:$BF$8,"&gt;="&amp;DATE($E$3,$G$3,1),$E$8:$BF$8,"&lt;="&amp;DATE($E$5,$G$5+1,0))</f>
        <v>0</v>
      </c>
      <c r="E23" s="13"/>
      <c r="F23" s="13"/>
      <c r="G23" s="13"/>
      <c r="H23" s="12"/>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2"/>
      <c r="AZ23" s="13"/>
      <c r="BA23" s="13"/>
      <c r="BB23" s="13"/>
      <c r="BC23" s="13"/>
      <c r="BD23" s="13"/>
      <c r="BE23" s="13"/>
      <c r="BF23" s="13"/>
    </row>
    <row r="24" spans="1:58">
      <c r="A24" s="282"/>
      <c r="B24" s="293"/>
      <c r="C24" s="206" t="s">
        <v>41</v>
      </c>
      <c r="D24" s="89">
        <f>SUMIFS($E24:$BF24,$E$8:$BF$8,"&gt;="&amp;DATE($E$3,$G$3,1),$E$8:$BF$8,"&lt;="&amp;DATE($E$5,$G$5+1,0))</f>
        <v>0</v>
      </c>
      <c r="E24" s="13"/>
      <c r="F24" s="13"/>
      <c r="G24" s="13"/>
      <c r="H24" s="12"/>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2"/>
      <c r="AZ24" s="14"/>
      <c r="BA24" s="14"/>
      <c r="BB24" s="14"/>
      <c r="BC24" s="14"/>
      <c r="BD24" s="14"/>
      <c r="BE24" s="14"/>
      <c r="BF24" s="14"/>
    </row>
    <row r="25" spans="1:58">
      <c r="A25" s="282"/>
      <c r="B25" s="293"/>
      <c r="C25" s="206" t="s">
        <v>42</v>
      </c>
      <c r="D25" s="89">
        <f>SUMIFS($E25:$BF25,$E$8:$BF$8,"&gt;="&amp;DATE($E$3,$G$3,1),$E$8:$BF$8,"&lt;="&amp;DATE($E$5,$G$5+1,0))</f>
        <v>0</v>
      </c>
      <c r="E25" s="13"/>
      <c r="F25" s="13"/>
      <c r="G25" s="13"/>
      <c r="H25" s="12"/>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2"/>
      <c r="AZ25" s="14"/>
      <c r="BA25" s="14"/>
      <c r="BB25" s="14"/>
      <c r="BC25" s="14"/>
      <c r="BD25" s="14"/>
      <c r="BE25" s="14"/>
      <c r="BF25" s="14"/>
    </row>
    <row r="26" spans="1:58">
      <c r="A26" s="282"/>
      <c r="B26" s="294"/>
      <c r="C26" s="207" t="s">
        <v>23</v>
      </c>
      <c r="D26" s="89">
        <f>SUM(D22:D25)</f>
        <v>0</v>
      </c>
      <c r="E26" s="99">
        <f t="shared" ref="E26:BB26" si="6">SUM(E22:E25)</f>
        <v>0</v>
      </c>
      <c r="F26" s="99">
        <f t="shared" si="6"/>
        <v>0</v>
      </c>
      <c r="G26" s="99">
        <f t="shared" si="6"/>
        <v>0</v>
      </c>
      <c r="H26" s="100">
        <f t="shared" si="6"/>
        <v>0</v>
      </c>
      <c r="I26" s="99">
        <f t="shared" si="6"/>
        <v>0</v>
      </c>
      <c r="J26" s="99">
        <f t="shared" si="6"/>
        <v>0</v>
      </c>
      <c r="K26" s="99">
        <f t="shared" si="6"/>
        <v>0</v>
      </c>
      <c r="L26" s="99">
        <f t="shared" si="6"/>
        <v>0</v>
      </c>
      <c r="M26" s="99">
        <f t="shared" si="6"/>
        <v>0</v>
      </c>
      <c r="N26" s="99">
        <f t="shared" si="6"/>
        <v>0</v>
      </c>
      <c r="O26" s="99">
        <f t="shared" si="6"/>
        <v>0</v>
      </c>
      <c r="P26" s="99">
        <f t="shared" si="6"/>
        <v>0</v>
      </c>
      <c r="Q26" s="99">
        <f t="shared" si="6"/>
        <v>0</v>
      </c>
      <c r="R26" s="99">
        <f t="shared" si="6"/>
        <v>0</v>
      </c>
      <c r="S26" s="99">
        <f t="shared" si="6"/>
        <v>0</v>
      </c>
      <c r="T26" s="99">
        <f t="shared" si="6"/>
        <v>0</v>
      </c>
      <c r="U26" s="99">
        <f t="shared" si="6"/>
        <v>0</v>
      </c>
      <c r="V26" s="99">
        <f t="shared" si="6"/>
        <v>0</v>
      </c>
      <c r="W26" s="99">
        <f t="shared" si="6"/>
        <v>0</v>
      </c>
      <c r="X26" s="99">
        <f t="shared" si="6"/>
        <v>0</v>
      </c>
      <c r="Y26" s="99">
        <f t="shared" si="6"/>
        <v>0</v>
      </c>
      <c r="Z26" s="99">
        <f t="shared" si="6"/>
        <v>0</v>
      </c>
      <c r="AA26" s="99">
        <f t="shared" si="6"/>
        <v>0</v>
      </c>
      <c r="AB26" s="99">
        <f t="shared" si="6"/>
        <v>0</v>
      </c>
      <c r="AC26" s="99">
        <f t="shared" si="6"/>
        <v>0</v>
      </c>
      <c r="AD26" s="99">
        <f t="shared" si="6"/>
        <v>0</v>
      </c>
      <c r="AE26" s="99">
        <f t="shared" si="6"/>
        <v>0</v>
      </c>
      <c r="AF26" s="99">
        <f t="shared" si="6"/>
        <v>0</v>
      </c>
      <c r="AG26" s="99">
        <f t="shared" si="6"/>
        <v>0</v>
      </c>
      <c r="AH26" s="99">
        <f t="shared" si="6"/>
        <v>0</v>
      </c>
      <c r="AI26" s="99">
        <f t="shared" si="6"/>
        <v>0</v>
      </c>
      <c r="AJ26" s="99">
        <f t="shared" si="6"/>
        <v>0</v>
      </c>
      <c r="AK26" s="99">
        <f t="shared" si="6"/>
        <v>0</v>
      </c>
      <c r="AL26" s="99">
        <f t="shared" si="6"/>
        <v>0</v>
      </c>
      <c r="AM26" s="99">
        <f t="shared" si="6"/>
        <v>0</v>
      </c>
      <c r="AN26" s="99">
        <f t="shared" si="6"/>
        <v>0</v>
      </c>
      <c r="AO26" s="99">
        <f t="shared" si="6"/>
        <v>0</v>
      </c>
      <c r="AP26" s="99">
        <f t="shared" si="6"/>
        <v>0</v>
      </c>
      <c r="AQ26" s="99">
        <f t="shared" si="6"/>
        <v>0</v>
      </c>
      <c r="AR26" s="99">
        <f t="shared" si="6"/>
        <v>0</v>
      </c>
      <c r="AS26" s="99">
        <f t="shared" si="6"/>
        <v>0</v>
      </c>
      <c r="AT26" s="99">
        <f t="shared" si="6"/>
        <v>0</v>
      </c>
      <c r="AU26" s="99">
        <f t="shared" si="6"/>
        <v>0</v>
      </c>
      <c r="AV26" s="99">
        <f t="shared" si="6"/>
        <v>0</v>
      </c>
      <c r="AW26" s="99">
        <f t="shared" si="6"/>
        <v>0</v>
      </c>
      <c r="AX26" s="99">
        <f t="shared" si="6"/>
        <v>0</v>
      </c>
      <c r="AY26" s="100">
        <f t="shared" si="6"/>
        <v>0</v>
      </c>
      <c r="AZ26" s="99">
        <f t="shared" si="6"/>
        <v>0</v>
      </c>
      <c r="BA26" s="99">
        <f t="shared" si="6"/>
        <v>0</v>
      </c>
      <c r="BB26" s="99">
        <f t="shared" si="6"/>
        <v>0</v>
      </c>
      <c r="BC26" s="99">
        <f>SUM(BC22:BC25)</f>
        <v>0</v>
      </c>
      <c r="BD26" s="99">
        <f>SUM(BD22:BD25)</f>
        <v>0</v>
      </c>
      <c r="BE26" s="99">
        <f>SUM(BE22:BE25)</f>
        <v>0</v>
      </c>
      <c r="BF26" s="99">
        <f>SUM(BF22:BF25)</f>
        <v>0</v>
      </c>
    </row>
    <row r="27" spans="1:58">
      <c r="A27" s="282"/>
      <c r="B27" s="295" t="s">
        <v>122</v>
      </c>
      <c r="C27" s="206" t="s">
        <v>24</v>
      </c>
      <c r="D27" s="89">
        <f>SUMIFS($E27:$BF27,$E$8:$BF$8,"&gt;="&amp;DATE($E$3,$G$3,1),$E$8:$BF$8,"&lt;="&amp;DATE($E$5,$G$5+1,0))</f>
        <v>0</v>
      </c>
      <c r="E27" s="107"/>
      <c r="F27" s="107"/>
      <c r="G27" s="107"/>
      <c r="H27" s="108"/>
      <c r="I27" s="108"/>
      <c r="J27" s="107"/>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2"/>
      <c r="AZ27" s="14"/>
      <c r="BA27" s="14"/>
      <c r="BB27" s="14"/>
      <c r="BC27" s="14"/>
      <c r="BD27" s="14"/>
      <c r="BE27" s="14"/>
      <c r="BF27" s="14"/>
    </row>
    <row r="28" spans="1:58">
      <c r="A28" s="282"/>
      <c r="B28" s="295"/>
      <c r="C28" s="206" t="s">
        <v>25</v>
      </c>
      <c r="D28" s="89">
        <f>SUMIFS($E28:$BF28,$E$8:$BF$8,"&gt;="&amp;DATE($E$3,$G$3,1),$E$8:$BF$8,"&lt;="&amp;DATE($E$5,$G$5+1,0))</f>
        <v>0</v>
      </c>
      <c r="E28" s="107"/>
      <c r="F28" s="107"/>
      <c r="G28" s="107"/>
      <c r="H28" s="108"/>
      <c r="I28" s="108"/>
      <c r="J28" s="107"/>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2"/>
      <c r="AZ28" s="14"/>
      <c r="BA28" s="14"/>
      <c r="BB28" s="14"/>
      <c r="BC28" s="14"/>
      <c r="BD28" s="14"/>
      <c r="BE28" s="14"/>
      <c r="BF28" s="14"/>
    </row>
    <row r="29" spans="1:58">
      <c r="A29" s="282"/>
      <c r="B29" s="295"/>
      <c r="C29" s="206" t="s">
        <v>26</v>
      </c>
      <c r="D29" s="89">
        <f>SUMIFS($E29:$BF29,$E$8:$BF$8,"&gt;="&amp;DATE($E$3,$G$3,1),$E$8:$BF$8,"&lt;="&amp;DATE($E$5,$G$5+1,0))</f>
        <v>0</v>
      </c>
      <c r="E29" s="107"/>
      <c r="F29" s="107"/>
      <c r="G29" s="107"/>
      <c r="H29" s="108"/>
      <c r="I29" s="108"/>
      <c r="J29" s="107"/>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2"/>
      <c r="AZ29" s="14"/>
      <c r="BA29" s="14"/>
      <c r="BB29" s="14"/>
      <c r="BC29" s="14"/>
      <c r="BD29" s="14"/>
      <c r="BE29" s="14"/>
      <c r="BF29" s="14"/>
    </row>
    <row r="30" spans="1:58">
      <c r="A30" s="282"/>
      <c r="B30" s="295"/>
      <c r="C30" s="206" t="s">
        <v>27</v>
      </c>
      <c r="D30" s="89">
        <f>SUMIFS($E30:$BF30,$E$8:$BF$8,"&gt;="&amp;DATE($E$3,$G$3,1),$E$8:$BF$8,"&lt;="&amp;DATE($E$5,$G$5+1,0))</f>
        <v>0</v>
      </c>
      <c r="E30" s="107"/>
      <c r="F30" s="107"/>
      <c r="G30" s="107"/>
      <c r="H30" s="108"/>
      <c r="I30" s="108"/>
      <c r="J30" s="107"/>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2"/>
      <c r="AZ30" s="14"/>
      <c r="BA30" s="14"/>
      <c r="BB30" s="14"/>
      <c r="BC30" s="14"/>
      <c r="BD30" s="14"/>
      <c r="BE30" s="14"/>
      <c r="BF30" s="14"/>
    </row>
    <row r="31" spans="1:58">
      <c r="A31" s="282"/>
      <c r="B31" s="295"/>
      <c r="C31" s="207" t="s">
        <v>28</v>
      </c>
      <c r="D31" s="89">
        <f>SUM(D27:D30)</f>
        <v>0</v>
      </c>
      <c r="E31" s="99">
        <f t="shared" ref="E31:BB31" si="7">SUM(E27:E30)</f>
        <v>0</v>
      </c>
      <c r="F31" s="99">
        <f t="shared" si="7"/>
        <v>0</v>
      </c>
      <c r="G31" s="99">
        <f t="shared" si="7"/>
        <v>0</v>
      </c>
      <c r="H31" s="100">
        <f t="shared" si="7"/>
        <v>0</v>
      </c>
      <c r="I31" s="99">
        <f t="shared" si="7"/>
        <v>0</v>
      </c>
      <c r="J31" s="99">
        <f>SUM(J27:J30)</f>
        <v>0</v>
      </c>
      <c r="K31" s="99">
        <f t="shared" si="7"/>
        <v>0</v>
      </c>
      <c r="L31" s="99">
        <f t="shared" si="7"/>
        <v>0</v>
      </c>
      <c r="M31" s="99">
        <f t="shared" si="7"/>
        <v>0</v>
      </c>
      <c r="N31" s="99">
        <f t="shared" si="7"/>
        <v>0</v>
      </c>
      <c r="O31" s="99">
        <f t="shared" si="7"/>
        <v>0</v>
      </c>
      <c r="P31" s="99">
        <f t="shared" si="7"/>
        <v>0</v>
      </c>
      <c r="Q31" s="99">
        <f t="shared" si="7"/>
        <v>0</v>
      </c>
      <c r="R31" s="99">
        <f t="shared" si="7"/>
        <v>0</v>
      </c>
      <c r="S31" s="99">
        <f t="shared" si="7"/>
        <v>0</v>
      </c>
      <c r="T31" s="99">
        <f t="shared" si="7"/>
        <v>0</v>
      </c>
      <c r="U31" s="99">
        <f t="shared" si="7"/>
        <v>0</v>
      </c>
      <c r="V31" s="99">
        <f t="shared" si="7"/>
        <v>0</v>
      </c>
      <c r="W31" s="99">
        <f t="shared" si="7"/>
        <v>0</v>
      </c>
      <c r="X31" s="99">
        <f t="shared" si="7"/>
        <v>0</v>
      </c>
      <c r="Y31" s="99">
        <f t="shared" si="7"/>
        <v>0</v>
      </c>
      <c r="Z31" s="99">
        <f t="shared" si="7"/>
        <v>0</v>
      </c>
      <c r="AA31" s="99">
        <f t="shared" si="7"/>
        <v>0</v>
      </c>
      <c r="AB31" s="99">
        <f t="shared" si="7"/>
        <v>0</v>
      </c>
      <c r="AC31" s="99">
        <f t="shared" si="7"/>
        <v>0</v>
      </c>
      <c r="AD31" s="99">
        <f t="shared" si="7"/>
        <v>0</v>
      </c>
      <c r="AE31" s="99">
        <f t="shared" si="7"/>
        <v>0</v>
      </c>
      <c r="AF31" s="99">
        <f t="shared" si="7"/>
        <v>0</v>
      </c>
      <c r="AG31" s="99">
        <f t="shared" si="7"/>
        <v>0</v>
      </c>
      <c r="AH31" s="99">
        <f t="shared" si="7"/>
        <v>0</v>
      </c>
      <c r="AI31" s="99">
        <f t="shared" si="7"/>
        <v>0</v>
      </c>
      <c r="AJ31" s="99">
        <f t="shared" si="7"/>
        <v>0</v>
      </c>
      <c r="AK31" s="99">
        <f t="shared" si="7"/>
        <v>0</v>
      </c>
      <c r="AL31" s="99">
        <f t="shared" si="7"/>
        <v>0</v>
      </c>
      <c r="AM31" s="99">
        <f t="shared" si="7"/>
        <v>0</v>
      </c>
      <c r="AN31" s="99">
        <f t="shared" si="7"/>
        <v>0</v>
      </c>
      <c r="AO31" s="99">
        <f t="shared" si="7"/>
        <v>0</v>
      </c>
      <c r="AP31" s="99">
        <f t="shared" si="7"/>
        <v>0</v>
      </c>
      <c r="AQ31" s="99">
        <f t="shared" si="7"/>
        <v>0</v>
      </c>
      <c r="AR31" s="99">
        <f t="shared" si="7"/>
        <v>0</v>
      </c>
      <c r="AS31" s="99">
        <f t="shared" si="7"/>
        <v>0</v>
      </c>
      <c r="AT31" s="99">
        <f t="shared" si="7"/>
        <v>0</v>
      </c>
      <c r="AU31" s="99">
        <f t="shared" si="7"/>
        <v>0</v>
      </c>
      <c r="AV31" s="99">
        <f t="shared" si="7"/>
        <v>0</v>
      </c>
      <c r="AW31" s="99">
        <f t="shared" si="7"/>
        <v>0</v>
      </c>
      <c r="AX31" s="99">
        <f t="shared" si="7"/>
        <v>0</v>
      </c>
      <c r="AY31" s="100">
        <f t="shared" si="7"/>
        <v>0</v>
      </c>
      <c r="AZ31" s="99">
        <f t="shared" si="7"/>
        <v>0</v>
      </c>
      <c r="BA31" s="99">
        <f t="shared" si="7"/>
        <v>0</v>
      </c>
      <c r="BB31" s="99">
        <f t="shared" si="7"/>
        <v>0</v>
      </c>
      <c r="BC31" s="99">
        <f>SUM(BC27:BC30)</f>
        <v>0</v>
      </c>
      <c r="BD31" s="99">
        <f>SUM(BD27:BD30)</f>
        <v>0</v>
      </c>
      <c r="BE31" s="99">
        <f>SUM(BE27:BE30)</f>
        <v>0</v>
      </c>
      <c r="BF31" s="99">
        <f>SUM(BF27:BF30)</f>
        <v>0</v>
      </c>
    </row>
    <row r="32" spans="1:58">
      <c r="A32" s="282"/>
      <c r="B32" s="296" t="s">
        <v>35</v>
      </c>
      <c r="C32" s="206" t="s">
        <v>19</v>
      </c>
      <c r="D32" s="89">
        <f>SUMIFS($E32:$BF32,$E$8:$BF$8,"&gt;="&amp;DATE($E$3,$G$3,1),$E$8:$BF$8,"&lt;="&amp;DATE($E$5,$G$5+1,0))</f>
        <v>0</v>
      </c>
      <c r="E32" s="13"/>
      <c r="F32" s="13"/>
      <c r="G32" s="13"/>
      <c r="H32" s="12"/>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2"/>
      <c r="AZ32" s="14"/>
      <c r="BA32" s="14"/>
      <c r="BB32" s="14"/>
      <c r="BC32" s="14"/>
      <c r="BD32" s="14"/>
      <c r="BE32" s="14"/>
      <c r="BF32" s="14"/>
    </row>
    <row r="33" spans="1:58">
      <c r="A33" s="282"/>
      <c r="B33" s="297"/>
      <c r="C33" s="206" t="s">
        <v>36</v>
      </c>
      <c r="D33" s="89">
        <f>SUMIFS($E33:$BF33,$E$8:$BF$8,"&gt;="&amp;DATE($E$3,$G$3,1),$E$8:$BF$8,"&lt;="&amp;DATE($E$5,$G$5+1,0))</f>
        <v>0</v>
      </c>
      <c r="E33" s="13"/>
      <c r="F33" s="13"/>
      <c r="G33" s="13"/>
      <c r="H33" s="12"/>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2"/>
      <c r="AZ33" s="14"/>
      <c r="BA33" s="14"/>
      <c r="BB33" s="14"/>
      <c r="BC33" s="14"/>
      <c r="BD33" s="14"/>
      <c r="BE33" s="14"/>
      <c r="BF33" s="14"/>
    </row>
    <row r="34" spans="1:58">
      <c r="A34" s="282"/>
      <c r="B34" s="297"/>
      <c r="C34" s="208" t="s">
        <v>8</v>
      </c>
      <c r="D34" s="91">
        <f>SUMIFS($E34:$BF34,$E$8:$BF$8,"&gt;="&amp;DATE($E$3,$G$3,1),$E$8:$BF$8,"&lt;="&amp;DATE($E$5,$G$5+1,0))</f>
        <v>0</v>
      </c>
      <c r="E34" s="19"/>
      <c r="F34" s="19"/>
      <c r="G34" s="19"/>
      <c r="H34" s="18"/>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8"/>
      <c r="AZ34" s="20"/>
      <c r="BA34" s="20"/>
      <c r="BB34" s="20"/>
      <c r="BC34" s="20"/>
      <c r="BD34" s="20"/>
      <c r="BE34" s="20"/>
      <c r="BF34" s="20"/>
    </row>
    <row r="35" spans="1:58" ht="14.25" customHeight="1">
      <c r="A35" s="282"/>
      <c r="B35" s="298"/>
      <c r="C35" s="209" t="s">
        <v>38</v>
      </c>
      <c r="D35" s="109">
        <f>SUM(D32:D34)</f>
        <v>0</v>
      </c>
      <c r="E35" s="101">
        <f t="shared" ref="E35:BB35" si="8">SUM(E32:E34)</f>
        <v>0</v>
      </c>
      <c r="F35" s="101">
        <f t="shared" si="8"/>
        <v>0</v>
      </c>
      <c r="G35" s="101">
        <f t="shared" si="8"/>
        <v>0</v>
      </c>
      <c r="H35" s="102">
        <f t="shared" si="8"/>
        <v>0</v>
      </c>
      <c r="I35" s="101">
        <f t="shared" si="8"/>
        <v>0</v>
      </c>
      <c r="J35" s="101">
        <f t="shared" si="8"/>
        <v>0</v>
      </c>
      <c r="K35" s="101">
        <f t="shared" si="8"/>
        <v>0</v>
      </c>
      <c r="L35" s="101">
        <f t="shared" si="8"/>
        <v>0</v>
      </c>
      <c r="M35" s="101">
        <f t="shared" si="8"/>
        <v>0</v>
      </c>
      <c r="N35" s="101">
        <f t="shared" si="8"/>
        <v>0</v>
      </c>
      <c r="O35" s="101">
        <f t="shared" si="8"/>
        <v>0</v>
      </c>
      <c r="P35" s="101">
        <f t="shared" si="8"/>
        <v>0</v>
      </c>
      <c r="Q35" s="101">
        <f t="shared" si="8"/>
        <v>0</v>
      </c>
      <c r="R35" s="101">
        <f t="shared" si="8"/>
        <v>0</v>
      </c>
      <c r="S35" s="101">
        <f t="shared" si="8"/>
        <v>0</v>
      </c>
      <c r="T35" s="101">
        <f t="shared" si="8"/>
        <v>0</v>
      </c>
      <c r="U35" s="101">
        <f t="shared" si="8"/>
        <v>0</v>
      </c>
      <c r="V35" s="101">
        <f t="shared" si="8"/>
        <v>0</v>
      </c>
      <c r="W35" s="101">
        <f t="shared" si="8"/>
        <v>0</v>
      </c>
      <c r="X35" s="101">
        <f t="shared" si="8"/>
        <v>0</v>
      </c>
      <c r="Y35" s="101">
        <f t="shared" si="8"/>
        <v>0</v>
      </c>
      <c r="Z35" s="101">
        <f t="shared" si="8"/>
        <v>0</v>
      </c>
      <c r="AA35" s="101">
        <f t="shared" si="8"/>
        <v>0</v>
      </c>
      <c r="AB35" s="101">
        <f t="shared" si="8"/>
        <v>0</v>
      </c>
      <c r="AC35" s="101">
        <f t="shared" si="8"/>
        <v>0</v>
      </c>
      <c r="AD35" s="101">
        <f t="shared" si="8"/>
        <v>0</v>
      </c>
      <c r="AE35" s="101">
        <f t="shared" si="8"/>
        <v>0</v>
      </c>
      <c r="AF35" s="101">
        <f t="shared" si="8"/>
        <v>0</v>
      </c>
      <c r="AG35" s="101">
        <f t="shared" si="8"/>
        <v>0</v>
      </c>
      <c r="AH35" s="101">
        <f t="shared" si="8"/>
        <v>0</v>
      </c>
      <c r="AI35" s="101">
        <f t="shared" si="8"/>
        <v>0</v>
      </c>
      <c r="AJ35" s="101">
        <f t="shared" si="8"/>
        <v>0</v>
      </c>
      <c r="AK35" s="101">
        <f t="shared" si="8"/>
        <v>0</v>
      </c>
      <c r="AL35" s="101">
        <f t="shared" si="8"/>
        <v>0</v>
      </c>
      <c r="AM35" s="101">
        <f t="shared" si="8"/>
        <v>0</v>
      </c>
      <c r="AN35" s="101">
        <f t="shared" si="8"/>
        <v>0</v>
      </c>
      <c r="AO35" s="101">
        <f t="shared" si="8"/>
        <v>0</v>
      </c>
      <c r="AP35" s="101">
        <f t="shared" si="8"/>
        <v>0</v>
      </c>
      <c r="AQ35" s="101">
        <f t="shared" si="8"/>
        <v>0</v>
      </c>
      <c r="AR35" s="101">
        <f t="shared" si="8"/>
        <v>0</v>
      </c>
      <c r="AS35" s="101">
        <f t="shared" si="8"/>
        <v>0</v>
      </c>
      <c r="AT35" s="101">
        <f t="shared" si="8"/>
        <v>0</v>
      </c>
      <c r="AU35" s="101">
        <f t="shared" si="8"/>
        <v>0</v>
      </c>
      <c r="AV35" s="101">
        <f t="shared" si="8"/>
        <v>0</v>
      </c>
      <c r="AW35" s="101">
        <f t="shared" si="8"/>
        <v>0</v>
      </c>
      <c r="AX35" s="101">
        <f t="shared" si="8"/>
        <v>0</v>
      </c>
      <c r="AY35" s="102">
        <f t="shared" si="8"/>
        <v>0</v>
      </c>
      <c r="AZ35" s="101">
        <f t="shared" si="8"/>
        <v>0</v>
      </c>
      <c r="BA35" s="101">
        <f t="shared" si="8"/>
        <v>0</v>
      </c>
      <c r="BB35" s="101">
        <f t="shared" si="8"/>
        <v>0</v>
      </c>
      <c r="BC35" s="101">
        <f>SUM(BC32:BC34)</f>
        <v>0</v>
      </c>
      <c r="BD35" s="101">
        <f>SUM(BD32:BD34)</f>
        <v>0</v>
      </c>
      <c r="BE35" s="101">
        <f>SUM(BE32:BE34)</f>
        <v>0</v>
      </c>
      <c r="BF35" s="101">
        <f>SUM(BF32:BF34)</f>
        <v>0</v>
      </c>
    </row>
    <row r="36" spans="1:58" ht="14.25" thickBot="1">
      <c r="A36" s="283"/>
      <c r="B36" s="299" t="s">
        <v>29</v>
      </c>
      <c r="C36" s="290"/>
      <c r="D36" s="110">
        <f>D26+D31+D35</f>
        <v>0</v>
      </c>
      <c r="E36" s="104">
        <f t="shared" ref="E36:BB36" si="9">E26+E31+E35</f>
        <v>0</v>
      </c>
      <c r="F36" s="104">
        <f t="shared" si="9"/>
        <v>0</v>
      </c>
      <c r="G36" s="104">
        <f t="shared" si="9"/>
        <v>0</v>
      </c>
      <c r="H36" s="105">
        <f t="shared" si="9"/>
        <v>0</v>
      </c>
      <c r="I36" s="104">
        <f t="shared" si="9"/>
        <v>0</v>
      </c>
      <c r="J36" s="104">
        <f t="shared" si="9"/>
        <v>0</v>
      </c>
      <c r="K36" s="104">
        <f t="shared" si="9"/>
        <v>0</v>
      </c>
      <c r="L36" s="104">
        <f t="shared" si="9"/>
        <v>0</v>
      </c>
      <c r="M36" s="104">
        <f t="shared" si="9"/>
        <v>0</v>
      </c>
      <c r="N36" s="104">
        <f t="shared" si="9"/>
        <v>0</v>
      </c>
      <c r="O36" s="104">
        <f t="shared" si="9"/>
        <v>0</v>
      </c>
      <c r="P36" s="104">
        <f t="shared" si="9"/>
        <v>0</v>
      </c>
      <c r="Q36" s="104">
        <f t="shared" si="9"/>
        <v>0</v>
      </c>
      <c r="R36" s="104">
        <f t="shared" si="9"/>
        <v>0</v>
      </c>
      <c r="S36" s="104">
        <f t="shared" si="9"/>
        <v>0</v>
      </c>
      <c r="T36" s="104">
        <f t="shared" si="9"/>
        <v>0</v>
      </c>
      <c r="U36" s="104">
        <f t="shared" si="9"/>
        <v>0</v>
      </c>
      <c r="V36" s="104">
        <f t="shared" si="9"/>
        <v>0</v>
      </c>
      <c r="W36" s="104">
        <f t="shared" si="9"/>
        <v>0</v>
      </c>
      <c r="X36" s="104">
        <f t="shared" si="9"/>
        <v>0</v>
      </c>
      <c r="Y36" s="104">
        <f t="shared" si="9"/>
        <v>0</v>
      </c>
      <c r="Z36" s="104">
        <f t="shared" si="9"/>
        <v>0</v>
      </c>
      <c r="AA36" s="104">
        <f t="shared" si="9"/>
        <v>0</v>
      </c>
      <c r="AB36" s="104">
        <f t="shared" si="9"/>
        <v>0</v>
      </c>
      <c r="AC36" s="104">
        <f t="shared" si="9"/>
        <v>0</v>
      </c>
      <c r="AD36" s="104">
        <f t="shared" si="9"/>
        <v>0</v>
      </c>
      <c r="AE36" s="104">
        <f t="shared" si="9"/>
        <v>0</v>
      </c>
      <c r="AF36" s="104">
        <f t="shared" si="9"/>
        <v>0</v>
      </c>
      <c r="AG36" s="104">
        <f t="shared" si="9"/>
        <v>0</v>
      </c>
      <c r="AH36" s="104">
        <f t="shared" si="9"/>
        <v>0</v>
      </c>
      <c r="AI36" s="104">
        <f t="shared" si="9"/>
        <v>0</v>
      </c>
      <c r="AJ36" s="104">
        <f t="shared" si="9"/>
        <v>0</v>
      </c>
      <c r="AK36" s="104">
        <f t="shared" si="9"/>
        <v>0</v>
      </c>
      <c r="AL36" s="104">
        <f t="shared" si="9"/>
        <v>0</v>
      </c>
      <c r="AM36" s="104">
        <f t="shared" si="9"/>
        <v>0</v>
      </c>
      <c r="AN36" s="104">
        <f t="shared" si="9"/>
        <v>0</v>
      </c>
      <c r="AO36" s="104">
        <f t="shared" si="9"/>
        <v>0</v>
      </c>
      <c r="AP36" s="104">
        <f t="shared" si="9"/>
        <v>0</v>
      </c>
      <c r="AQ36" s="104">
        <f t="shared" si="9"/>
        <v>0</v>
      </c>
      <c r="AR36" s="104">
        <f t="shared" si="9"/>
        <v>0</v>
      </c>
      <c r="AS36" s="104">
        <f t="shared" si="9"/>
        <v>0</v>
      </c>
      <c r="AT36" s="104">
        <f t="shared" si="9"/>
        <v>0</v>
      </c>
      <c r="AU36" s="104">
        <f t="shared" si="9"/>
        <v>0</v>
      </c>
      <c r="AV36" s="104">
        <f t="shared" si="9"/>
        <v>0</v>
      </c>
      <c r="AW36" s="104">
        <f t="shared" si="9"/>
        <v>0</v>
      </c>
      <c r="AX36" s="104">
        <f t="shared" si="9"/>
        <v>0</v>
      </c>
      <c r="AY36" s="105">
        <f t="shared" si="9"/>
        <v>0</v>
      </c>
      <c r="AZ36" s="104">
        <f t="shared" si="9"/>
        <v>0</v>
      </c>
      <c r="BA36" s="104">
        <f t="shared" si="9"/>
        <v>0</v>
      </c>
      <c r="BB36" s="104">
        <f t="shared" si="9"/>
        <v>0</v>
      </c>
      <c r="BC36" s="104">
        <f>BC26+BC31+BC35</f>
        <v>0</v>
      </c>
      <c r="BD36" s="104">
        <f>BD26+BD31+BD35</f>
        <v>0</v>
      </c>
      <c r="BE36" s="104">
        <f>BE26+BE31+BE35</f>
        <v>0</v>
      </c>
      <c r="BF36" s="104">
        <f>BF26+BF31+BF35</f>
        <v>0</v>
      </c>
    </row>
    <row r="37" spans="1:58" ht="15" customHeight="1" thickTop="1">
      <c r="A37" s="273" t="s">
        <v>30</v>
      </c>
      <c r="B37" s="273"/>
      <c r="C37" s="274"/>
      <c r="D37" s="111"/>
      <c r="E37" s="99">
        <f t="shared" ref="E37:BA37" si="10">E21-E36</f>
        <v>0</v>
      </c>
      <c r="F37" s="99">
        <f t="shared" si="10"/>
        <v>0</v>
      </c>
      <c r="G37" s="99">
        <f t="shared" si="10"/>
        <v>0</v>
      </c>
      <c r="H37" s="100">
        <f t="shared" si="10"/>
        <v>0</v>
      </c>
      <c r="I37" s="99">
        <f t="shared" si="10"/>
        <v>0</v>
      </c>
      <c r="J37" s="99">
        <f t="shared" si="10"/>
        <v>0</v>
      </c>
      <c r="K37" s="99">
        <f t="shared" si="10"/>
        <v>0</v>
      </c>
      <c r="L37" s="99">
        <f t="shared" si="10"/>
        <v>0</v>
      </c>
      <c r="M37" s="99">
        <f t="shared" si="10"/>
        <v>0</v>
      </c>
      <c r="N37" s="99">
        <f t="shared" si="10"/>
        <v>0</v>
      </c>
      <c r="O37" s="99">
        <f t="shared" si="10"/>
        <v>0</v>
      </c>
      <c r="P37" s="99">
        <f t="shared" si="10"/>
        <v>0</v>
      </c>
      <c r="Q37" s="99">
        <f t="shared" si="10"/>
        <v>0</v>
      </c>
      <c r="R37" s="99">
        <f t="shared" si="10"/>
        <v>0</v>
      </c>
      <c r="S37" s="99">
        <f t="shared" si="10"/>
        <v>0</v>
      </c>
      <c r="T37" s="99">
        <f t="shared" si="10"/>
        <v>0</v>
      </c>
      <c r="U37" s="99">
        <f t="shared" si="10"/>
        <v>0</v>
      </c>
      <c r="V37" s="99">
        <f t="shared" si="10"/>
        <v>0</v>
      </c>
      <c r="W37" s="99">
        <f t="shared" si="10"/>
        <v>0</v>
      </c>
      <c r="X37" s="99">
        <f t="shared" si="10"/>
        <v>0</v>
      </c>
      <c r="Y37" s="99">
        <f t="shared" si="10"/>
        <v>0</v>
      </c>
      <c r="Z37" s="99">
        <f t="shared" si="10"/>
        <v>0</v>
      </c>
      <c r="AA37" s="99">
        <f t="shared" si="10"/>
        <v>0</v>
      </c>
      <c r="AB37" s="99">
        <f t="shared" si="10"/>
        <v>0</v>
      </c>
      <c r="AC37" s="99">
        <f t="shared" si="10"/>
        <v>0</v>
      </c>
      <c r="AD37" s="99">
        <f t="shared" si="10"/>
        <v>0</v>
      </c>
      <c r="AE37" s="99">
        <f t="shared" si="10"/>
        <v>0</v>
      </c>
      <c r="AF37" s="99">
        <f t="shared" si="10"/>
        <v>0</v>
      </c>
      <c r="AG37" s="99">
        <f t="shared" si="10"/>
        <v>0</v>
      </c>
      <c r="AH37" s="99">
        <f t="shared" si="10"/>
        <v>0</v>
      </c>
      <c r="AI37" s="99">
        <f t="shared" si="10"/>
        <v>0</v>
      </c>
      <c r="AJ37" s="99">
        <f t="shared" si="10"/>
        <v>0</v>
      </c>
      <c r="AK37" s="99">
        <f t="shared" si="10"/>
        <v>0</v>
      </c>
      <c r="AL37" s="99">
        <f t="shared" si="10"/>
        <v>0</v>
      </c>
      <c r="AM37" s="99">
        <f t="shared" si="10"/>
        <v>0</v>
      </c>
      <c r="AN37" s="99">
        <f t="shared" si="10"/>
        <v>0</v>
      </c>
      <c r="AO37" s="99">
        <f t="shared" si="10"/>
        <v>0</v>
      </c>
      <c r="AP37" s="99">
        <f t="shared" si="10"/>
        <v>0</v>
      </c>
      <c r="AQ37" s="99">
        <f t="shared" si="10"/>
        <v>0</v>
      </c>
      <c r="AR37" s="99">
        <f t="shared" si="10"/>
        <v>0</v>
      </c>
      <c r="AS37" s="99">
        <f t="shared" si="10"/>
        <v>0</v>
      </c>
      <c r="AT37" s="99">
        <f t="shared" si="10"/>
        <v>0</v>
      </c>
      <c r="AU37" s="99">
        <f t="shared" si="10"/>
        <v>0</v>
      </c>
      <c r="AV37" s="99">
        <f t="shared" si="10"/>
        <v>0</v>
      </c>
      <c r="AW37" s="99">
        <f t="shared" si="10"/>
        <v>0</v>
      </c>
      <c r="AX37" s="99">
        <f t="shared" si="10"/>
        <v>0</v>
      </c>
      <c r="AY37" s="100">
        <f t="shared" si="10"/>
        <v>0</v>
      </c>
      <c r="AZ37" s="99">
        <f t="shared" si="10"/>
        <v>0</v>
      </c>
      <c r="BA37" s="99">
        <f t="shared" si="10"/>
        <v>0</v>
      </c>
      <c r="BB37" s="99">
        <f>BB21-BB36</f>
        <v>0</v>
      </c>
      <c r="BC37" s="99">
        <f>BC21-BC36</f>
        <v>0</v>
      </c>
      <c r="BD37" s="99">
        <f>BD21-BD36</f>
        <v>0</v>
      </c>
      <c r="BE37" s="99">
        <f>BE21-BE36</f>
        <v>0</v>
      </c>
      <c r="BF37" s="99">
        <f>BF21-BF36</f>
        <v>0</v>
      </c>
    </row>
    <row r="38" spans="1:58" ht="14.25" thickBot="1">
      <c r="A38" s="275" t="s">
        <v>31</v>
      </c>
      <c r="B38" s="275"/>
      <c r="C38" s="276"/>
      <c r="D38" s="112"/>
      <c r="E38" s="113">
        <f ca="1">E11+E21-E36</f>
        <v>0</v>
      </c>
      <c r="F38" s="113">
        <f t="shared" ref="F38:BA38" ca="1" si="11">F11+F21-F36</f>
        <v>0</v>
      </c>
      <c r="G38" s="113">
        <f t="shared" ca="1" si="11"/>
        <v>0</v>
      </c>
      <c r="H38" s="114">
        <f t="shared" ca="1" si="11"/>
        <v>0</v>
      </c>
      <c r="I38" s="113">
        <f t="shared" ca="1" si="11"/>
        <v>0</v>
      </c>
      <c r="J38" s="113">
        <f t="shared" ca="1" si="11"/>
        <v>0</v>
      </c>
      <c r="K38" s="113">
        <f t="shared" ca="1" si="11"/>
        <v>0</v>
      </c>
      <c r="L38" s="113">
        <f t="shared" ca="1" si="11"/>
        <v>0</v>
      </c>
      <c r="M38" s="113">
        <f t="shared" ca="1" si="11"/>
        <v>0</v>
      </c>
      <c r="N38" s="113">
        <f t="shared" ca="1" si="11"/>
        <v>0</v>
      </c>
      <c r="O38" s="113">
        <f t="shared" ca="1" si="11"/>
        <v>0</v>
      </c>
      <c r="P38" s="113">
        <f t="shared" ca="1" si="11"/>
        <v>0</v>
      </c>
      <c r="Q38" s="113">
        <f t="shared" ca="1" si="11"/>
        <v>0</v>
      </c>
      <c r="R38" s="113">
        <f t="shared" ca="1" si="11"/>
        <v>0</v>
      </c>
      <c r="S38" s="113">
        <f t="shared" ca="1" si="11"/>
        <v>0</v>
      </c>
      <c r="T38" s="113">
        <f t="shared" ca="1" si="11"/>
        <v>0</v>
      </c>
      <c r="U38" s="113">
        <f t="shared" ca="1" si="11"/>
        <v>0</v>
      </c>
      <c r="V38" s="113">
        <f t="shared" ca="1" si="11"/>
        <v>0</v>
      </c>
      <c r="W38" s="113">
        <f t="shared" ca="1" si="11"/>
        <v>0</v>
      </c>
      <c r="X38" s="113">
        <f t="shared" ca="1" si="11"/>
        <v>0</v>
      </c>
      <c r="Y38" s="113">
        <f t="shared" ca="1" si="11"/>
        <v>0</v>
      </c>
      <c r="Z38" s="113">
        <f t="shared" ca="1" si="11"/>
        <v>0</v>
      </c>
      <c r="AA38" s="113">
        <f t="shared" ca="1" si="11"/>
        <v>0</v>
      </c>
      <c r="AB38" s="113">
        <f t="shared" ca="1" si="11"/>
        <v>0</v>
      </c>
      <c r="AC38" s="113">
        <f t="shared" ca="1" si="11"/>
        <v>0</v>
      </c>
      <c r="AD38" s="113">
        <f t="shared" ca="1" si="11"/>
        <v>0</v>
      </c>
      <c r="AE38" s="113">
        <f t="shared" ca="1" si="11"/>
        <v>0</v>
      </c>
      <c r="AF38" s="113">
        <f t="shared" ca="1" si="11"/>
        <v>0</v>
      </c>
      <c r="AG38" s="113">
        <f t="shared" ca="1" si="11"/>
        <v>0</v>
      </c>
      <c r="AH38" s="113">
        <f t="shared" ca="1" si="11"/>
        <v>0</v>
      </c>
      <c r="AI38" s="113">
        <f t="shared" ca="1" si="11"/>
        <v>0</v>
      </c>
      <c r="AJ38" s="113">
        <f t="shared" ca="1" si="11"/>
        <v>0</v>
      </c>
      <c r="AK38" s="113">
        <f t="shared" ca="1" si="11"/>
        <v>0</v>
      </c>
      <c r="AL38" s="113">
        <f t="shared" ca="1" si="11"/>
        <v>0</v>
      </c>
      <c r="AM38" s="113">
        <f t="shared" ca="1" si="11"/>
        <v>0</v>
      </c>
      <c r="AN38" s="113">
        <f t="shared" ca="1" si="11"/>
        <v>0</v>
      </c>
      <c r="AO38" s="113">
        <f t="shared" ca="1" si="11"/>
        <v>0</v>
      </c>
      <c r="AP38" s="113">
        <f t="shared" ca="1" si="11"/>
        <v>0</v>
      </c>
      <c r="AQ38" s="113">
        <f t="shared" ca="1" si="11"/>
        <v>0</v>
      </c>
      <c r="AR38" s="113">
        <f t="shared" ca="1" si="11"/>
        <v>0</v>
      </c>
      <c r="AS38" s="113">
        <f t="shared" ca="1" si="11"/>
        <v>0</v>
      </c>
      <c r="AT38" s="113">
        <f t="shared" ca="1" si="11"/>
        <v>0</v>
      </c>
      <c r="AU38" s="113">
        <f t="shared" ca="1" si="11"/>
        <v>0</v>
      </c>
      <c r="AV38" s="113">
        <f t="shared" ca="1" si="11"/>
        <v>0</v>
      </c>
      <c r="AW38" s="113">
        <f t="shared" ca="1" si="11"/>
        <v>0</v>
      </c>
      <c r="AX38" s="113">
        <f t="shared" ca="1" si="11"/>
        <v>0</v>
      </c>
      <c r="AY38" s="114">
        <f t="shared" ca="1" si="11"/>
        <v>0</v>
      </c>
      <c r="AZ38" s="113">
        <f t="shared" ca="1" si="11"/>
        <v>0</v>
      </c>
      <c r="BA38" s="113">
        <f t="shared" ca="1" si="11"/>
        <v>0</v>
      </c>
      <c r="BB38" s="113">
        <f ca="1">BB11+BB21-BB36</f>
        <v>0</v>
      </c>
      <c r="BC38" s="113">
        <f ca="1">BC11+BC21-BC36</f>
        <v>0</v>
      </c>
      <c r="BD38" s="113">
        <f ca="1">BD11+BD21-BD36</f>
        <v>0</v>
      </c>
      <c r="BE38" s="113">
        <f ca="1">BE11+BE21-BE36</f>
        <v>0</v>
      </c>
      <c r="BF38" s="113">
        <f ca="1">BF11+BF21-BF36</f>
        <v>0</v>
      </c>
    </row>
    <row r="39" spans="1:58" ht="15" thickTop="1" thickBot="1">
      <c r="A39" s="277" t="s">
        <v>47</v>
      </c>
      <c r="B39" s="277"/>
      <c r="C39" s="278"/>
      <c r="D39" s="115">
        <f>SUMIFS($E39:$BF39,$E$8:$BF$8,"&gt;="&amp;DATE($E$3,$G$3,1),$E$8:$BF$8,"&lt;="&amp;DATE($E$5,$G$5+1,0))/($N$3+$N$4)</f>
        <v>0</v>
      </c>
      <c r="E39" s="116">
        <f>E26+E31</f>
        <v>0</v>
      </c>
      <c r="F39" s="116">
        <f t="shared" ref="F39:BA39" si="12">F26+F31</f>
        <v>0</v>
      </c>
      <c r="G39" s="116">
        <f t="shared" si="12"/>
        <v>0</v>
      </c>
      <c r="H39" s="117">
        <f t="shared" si="12"/>
        <v>0</v>
      </c>
      <c r="I39" s="116">
        <f>I26+I31</f>
        <v>0</v>
      </c>
      <c r="J39" s="116">
        <f t="shared" si="12"/>
        <v>0</v>
      </c>
      <c r="K39" s="116">
        <f t="shared" si="12"/>
        <v>0</v>
      </c>
      <c r="L39" s="116">
        <f t="shared" si="12"/>
        <v>0</v>
      </c>
      <c r="M39" s="116">
        <f t="shared" si="12"/>
        <v>0</v>
      </c>
      <c r="N39" s="116">
        <f t="shared" si="12"/>
        <v>0</v>
      </c>
      <c r="O39" s="116">
        <f t="shared" si="12"/>
        <v>0</v>
      </c>
      <c r="P39" s="116">
        <f t="shared" si="12"/>
        <v>0</v>
      </c>
      <c r="Q39" s="116">
        <f t="shared" si="12"/>
        <v>0</v>
      </c>
      <c r="R39" s="116">
        <f t="shared" si="12"/>
        <v>0</v>
      </c>
      <c r="S39" s="116">
        <f t="shared" si="12"/>
        <v>0</v>
      </c>
      <c r="T39" s="116">
        <f t="shared" si="12"/>
        <v>0</v>
      </c>
      <c r="U39" s="116">
        <f t="shared" si="12"/>
        <v>0</v>
      </c>
      <c r="V39" s="116">
        <f t="shared" si="12"/>
        <v>0</v>
      </c>
      <c r="W39" s="116">
        <f t="shared" si="12"/>
        <v>0</v>
      </c>
      <c r="X39" s="116">
        <f t="shared" si="12"/>
        <v>0</v>
      </c>
      <c r="Y39" s="116">
        <f t="shared" si="12"/>
        <v>0</v>
      </c>
      <c r="Z39" s="116">
        <f t="shared" si="12"/>
        <v>0</v>
      </c>
      <c r="AA39" s="116">
        <f t="shared" si="12"/>
        <v>0</v>
      </c>
      <c r="AB39" s="116">
        <f t="shared" si="12"/>
        <v>0</v>
      </c>
      <c r="AC39" s="116">
        <f t="shared" si="12"/>
        <v>0</v>
      </c>
      <c r="AD39" s="116">
        <f t="shared" si="12"/>
        <v>0</v>
      </c>
      <c r="AE39" s="116">
        <f t="shared" si="12"/>
        <v>0</v>
      </c>
      <c r="AF39" s="116">
        <f t="shared" si="12"/>
        <v>0</v>
      </c>
      <c r="AG39" s="116">
        <f t="shared" si="12"/>
        <v>0</v>
      </c>
      <c r="AH39" s="116">
        <f t="shared" si="12"/>
        <v>0</v>
      </c>
      <c r="AI39" s="116">
        <f t="shared" si="12"/>
        <v>0</v>
      </c>
      <c r="AJ39" s="116">
        <f t="shared" si="12"/>
        <v>0</v>
      </c>
      <c r="AK39" s="116">
        <f t="shared" si="12"/>
        <v>0</v>
      </c>
      <c r="AL39" s="116">
        <f t="shared" si="12"/>
        <v>0</v>
      </c>
      <c r="AM39" s="116">
        <f t="shared" si="12"/>
        <v>0</v>
      </c>
      <c r="AN39" s="116">
        <f t="shared" si="12"/>
        <v>0</v>
      </c>
      <c r="AO39" s="116">
        <f t="shared" si="12"/>
        <v>0</v>
      </c>
      <c r="AP39" s="116">
        <f t="shared" si="12"/>
        <v>0</v>
      </c>
      <c r="AQ39" s="116">
        <f t="shared" si="12"/>
        <v>0</v>
      </c>
      <c r="AR39" s="116">
        <f t="shared" si="12"/>
        <v>0</v>
      </c>
      <c r="AS39" s="116">
        <f t="shared" si="12"/>
        <v>0</v>
      </c>
      <c r="AT39" s="116">
        <f t="shared" si="12"/>
        <v>0</v>
      </c>
      <c r="AU39" s="116">
        <f t="shared" si="12"/>
        <v>0</v>
      </c>
      <c r="AV39" s="116">
        <f t="shared" si="12"/>
        <v>0</v>
      </c>
      <c r="AW39" s="116">
        <f t="shared" si="12"/>
        <v>0</v>
      </c>
      <c r="AX39" s="116">
        <f t="shared" si="12"/>
        <v>0</v>
      </c>
      <c r="AY39" s="117">
        <f t="shared" si="12"/>
        <v>0</v>
      </c>
      <c r="AZ39" s="116">
        <f t="shared" si="12"/>
        <v>0</v>
      </c>
      <c r="BA39" s="116">
        <f t="shared" si="12"/>
        <v>0</v>
      </c>
      <c r="BB39" s="116">
        <f>BB26+BB31</f>
        <v>0</v>
      </c>
      <c r="BC39" s="116">
        <f>BC26+BC31</f>
        <v>0</v>
      </c>
      <c r="BD39" s="116">
        <f>BD26+BD31</f>
        <v>0</v>
      </c>
      <c r="BE39" s="116">
        <f>BE26+BE31</f>
        <v>0</v>
      </c>
      <c r="BF39" s="116">
        <f>BF26+BF31</f>
        <v>0</v>
      </c>
    </row>
    <row r="40" spans="1:58" ht="15" customHeight="1">
      <c r="A40" s="210"/>
      <c r="B40" s="210"/>
      <c r="C40" s="210"/>
      <c r="D40" s="210"/>
    </row>
    <row r="41" spans="1:58">
      <c r="A41" s="211" t="s">
        <v>167</v>
      </c>
      <c r="B41" s="212"/>
    </row>
    <row r="42" spans="1:58" ht="13.5" customHeight="1">
      <c r="A42" t="s">
        <v>128</v>
      </c>
    </row>
    <row r="43" spans="1:58" ht="13.5" customHeight="1">
      <c r="B43" s="186" t="s">
        <v>177</v>
      </c>
    </row>
    <row r="44" spans="1:58" ht="13.5" customHeight="1">
      <c r="B44" s="186" t="s">
        <v>176</v>
      </c>
    </row>
    <row r="45" spans="1:58" ht="13.5" customHeight="1">
      <c r="B45" t="s">
        <v>127</v>
      </c>
    </row>
    <row r="46" spans="1:58">
      <c r="A46" t="s">
        <v>32</v>
      </c>
    </row>
    <row r="47" spans="1:58">
      <c r="A47" t="s">
        <v>126</v>
      </c>
    </row>
    <row r="48" spans="1:58">
      <c r="A48" t="s">
        <v>83</v>
      </c>
    </row>
    <row r="49" spans="2:3">
      <c r="B49" s="179" t="s">
        <v>165</v>
      </c>
      <c r="C49" t="s">
        <v>54</v>
      </c>
    </row>
  </sheetData>
  <sheetProtection formatCells="0" formatColumns="0" formatRows="0" insertColumns="0" insertRows="0" insertHyperlinks="0" deleteColumns="0" deleteRows="0" sort="0" autoFilter="0" pivotTables="0"/>
  <mergeCells count="18">
    <mergeCell ref="A37:C37"/>
    <mergeCell ref="A38:C38"/>
    <mergeCell ref="A39:C39"/>
    <mergeCell ref="A11:C11"/>
    <mergeCell ref="A12:A21"/>
    <mergeCell ref="B12:B16"/>
    <mergeCell ref="B17:B20"/>
    <mergeCell ref="B21:C21"/>
    <mergeCell ref="A22:A36"/>
    <mergeCell ref="B22:B26"/>
    <mergeCell ref="B27:B31"/>
    <mergeCell ref="B32:B35"/>
    <mergeCell ref="B36:C36"/>
    <mergeCell ref="D7:D8"/>
    <mergeCell ref="A9:A10"/>
    <mergeCell ref="B9:C9"/>
    <mergeCell ref="B10:C10"/>
    <mergeCell ref="A2:C2"/>
  </mergeCells>
  <phoneticPr fontId="2"/>
  <conditionalFormatting sqref="E5">
    <cfRule type="expression" dxfId="18" priority="3">
      <formula>OR(E5="",E5=9999)</formula>
    </cfRule>
  </conditionalFormatting>
  <conditionalFormatting sqref="E7:BF39">
    <cfRule type="expression" dxfId="17" priority="1">
      <formula>#REF!&gt;=#REF!</formula>
    </cfRule>
  </conditionalFormatting>
  <conditionalFormatting sqref="G5">
    <cfRule type="expression" dxfId="16" priority="2">
      <formula>OR(G5="",G5=99)</formula>
    </cfRule>
  </conditionalFormatting>
  <conditionalFormatting sqref="I4">
    <cfRule type="expression" dxfId="15" priority="4">
      <formula>#REF!&gt;=#REF!</formula>
    </cfRule>
  </conditionalFormatting>
  <dataValidations count="3">
    <dataValidation type="list" errorStyle="warning" imeMode="off" allowBlank="1" showInputMessage="1" showErrorMessage="1" sqref="E5" xr:uid="{329A9AFE-4BAE-4A28-B93F-F90A2902F440}">
      <formula1>"2027,2028,2029,2030,2031"</formula1>
    </dataValidation>
    <dataValidation type="list" errorStyle="warning" imeMode="off" allowBlank="1" showInputMessage="1" showErrorMessage="1" sqref="G5" xr:uid="{5D3C180E-12B1-4D0E-9838-F942C58EAB2B}">
      <formula1>"1,2,3,4,5,6,7,8,9,10,11,12"</formula1>
    </dataValidation>
    <dataValidation imeMode="off" allowBlank="1" showInputMessage="1" showErrorMessage="1" sqref="E9:BF10 E12:BF15 E17:BF19 E22:BF25 E27:BF30 E32:BF34" xr:uid="{BDA7959C-F5E7-4305-BC26-483267441D3B}"/>
  </dataValidations>
  <pageMargins left="0.59055118110236227" right="0.19685039370078741" top="0.74803149606299213" bottom="0.74803149606299213" header="0.31496062992125984" footer="0.31496062992125984"/>
  <pageSetup paperSize="9" scale="76" fitToWidth="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F4C33-3F8E-472D-93D2-A3024DFD2A5D}">
  <sheetPr codeName="Sheet1">
    <pageSetUpPr fitToPage="1"/>
  </sheetPr>
  <dimension ref="A1:M31"/>
  <sheetViews>
    <sheetView tabSelected="1" view="pageBreakPreview" zoomScaleNormal="100" zoomScaleSheetLayoutView="100" workbookViewId="0">
      <selection activeCell="D27" sqref="D27"/>
    </sheetView>
  </sheetViews>
  <sheetFormatPr defaultRowHeight="13.5"/>
  <cols>
    <col min="1" max="1" width="6" customWidth="1"/>
    <col min="2" max="2" width="16.5" customWidth="1"/>
    <col min="3" max="3" width="30.125" customWidth="1"/>
    <col min="4" max="4" width="11.625" customWidth="1"/>
    <col min="5" max="5" width="11.5" customWidth="1"/>
    <col min="6" max="6" width="12.875" customWidth="1"/>
    <col min="7" max="7" width="14.5" customWidth="1"/>
    <col min="8" max="8" width="20.25" customWidth="1"/>
    <col min="9" max="9" width="7.625" customWidth="1"/>
    <col min="10" max="10" width="13.375" customWidth="1"/>
    <col min="11" max="11" width="33.5" customWidth="1"/>
    <col min="12" max="12" width="2.125" customWidth="1"/>
    <col min="13" max="13" width="51.75" customWidth="1"/>
    <col min="14" max="15" width="10.125" customWidth="1"/>
    <col min="16" max="17" width="9" customWidth="1"/>
  </cols>
  <sheetData>
    <row r="1" spans="1:13" ht="14.25" thickBot="1">
      <c r="A1" s="1"/>
      <c r="B1" s="1"/>
      <c r="C1" s="1"/>
      <c r="D1" s="1"/>
      <c r="E1" s="1"/>
      <c r="F1" s="47" t="s">
        <v>33</v>
      </c>
      <c r="G1" s="48" t="s">
        <v>12</v>
      </c>
      <c r="H1" s="49" t="s">
        <v>13</v>
      </c>
      <c r="I1" s="50"/>
      <c r="J1" s="50"/>
      <c r="K1" s="51"/>
      <c r="M1" s="122" t="s">
        <v>129</v>
      </c>
    </row>
    <row r="2" spans="1:13" ht="21.75" thickBot="1">
      <c r="A2" s="1"/>
      <c r="B2" s="52" t="s">
        <v>48</v>
      </c>
      <c r="C2" s="1"/>
      <c r="D2" s="128" t="str">
        <f ca="1">IF(_xlfn.CONCAT(M2:M27)&lt;&gt;"","エラーあり、M列参照","")</f>
        <v>エラーあり、M列参照</v>
      </c>
      <c r="E2" s="46"/>
      <c r="F2" s="23"/>
      <c r="G2" s="162" t="s">
        <v>34</v>
      </c>
      <c r="H2" s="300" t="str" cm="1">
        <f t="array" aca="1" ref="H2" ca="1">INDIRECT("資金繰り表!A2")</f>
        <v>手元資金集計表の提案者名欄が反映します。</v>
      </c>
      <c r="I2" s="301"/>
      <c r="J2" s="301"/>
      <c r="K2" s="302"/>
      <c r="L2" s="1"/>
      <c r="M2" s="123" t="str">
        <f ca="1">IF(AND(H3="",H2="手元資金集計表の提案者名欄が反映します。"),"エラー:手元資金集計表のB8セル（提案者名）に御社名を記入してください。","")</f>
        <v/>
      </c>
    </row>
    <row r="3" spans="1:13">
      <c r="A3" s="1"/>
      <c r="B3" s="1"/>
      <c r="C3" s="1"/>
      <c r="D3" s="1"/>
      <c r="E3" s="1"/>
      <c r="F3" s="53"/>
      <c r="G3" s="54"/>
      <c r="H3" s="152" t="str">
        <f ca="1">IF(AND(_xlfn.CONCAT(INDIRECT("手元資金集計表!B13"):INDIRECT("手元資金集計表!F36"))="",H8=""),"※手元資金表未記入","")</f>
        <v>※手元資金表未記入</v>
      </c>
      <c r="I3" s="55"/>
      <c r="J3" s="55"/>
      <c r="K3" s="55"/>
      <c r="L3" s="1"/>
    </row>
    <row r="4" spans="1:13">
      <c r="A4" s="1"/>
      <c r="B4" s="1" t="s">
        <v>69</v>
      </c>
      <c r="C4" s="133"/>
      <c r="D4" s="133"/>
      <c r="E4" s="133"/>
      <c r="F4" s="134"/>
      <c r="G4" s="134"/>
      <c r="H4" s="134"/>
      <c r="I4" s="133"/>
      <c r="J4" s="133"/>
      <c r="K4" s="1"/>
      <c r="L4" s="1"/>
    </row>
    <row r="5" spans="1:13">
      <c r="A5" s="1"/>
      <c r="B5" s="135"/>
      <c r="C5" s="1" t="s">
        <v>70</v>
      </c>
      <c r="D5" s="136"/>
      <c r="E5" s="137" t="s">
        <v>94</v>
      </c>
      <c r="F5" s="134"/>
      <c r="G5" s="134"/>
      <c r="H5" s="134"/>
      <c r="I5" s="150"/>
      <c r="J5" s="151" t="s">
        <v>146</v>
      </c>
      <c r="K5" s="1"/>
      <c r="L5" s="1"/>
      <c r="M5" s="249" t="str">
        <f ca="1">IF(D10&gt;2500000,"エラー:D10セル（本提案事業補助金）が千円単位の表記になっているか確認してください。","")</f>
        <v/>
      </c>
    </row>
    <row r="6" spans="1:13" ht="14.25" thickBot="1">
      <c r="A6" s="1"/>
      <c r="B6" s="1" t="s">
        <v>139</v>
      </c>
      <c r="C6" s="133"/>
      <c r="D6" s="134"/>
      <c r="E6" s="134"/>
      <c r="F6" s="134"/>
      <c r="G6" s="134"/>
      <c r="H6" s="134"/>
      <c r="I6" s="133"/>
      <c r="J6" s="133"/>
      <c r="K6" s="1"/>
      <c r="L6" s="1"/>
      <c r="M6" s="250"/>
    </row>
    <row r="7" spans="1:13" ht="34.5" customHeight="1" thickBot="1">
      <c r="A7" s="1"/>
      <c r="B7" s="225" t="s">
        <v>166</v>
      </c>
      <c r="C7" s="226"/>
      <c r="D7" s="56" t="s">
        <v>60</v>
      </c>
      <c r="E7" s="57" cm="1">
        <f t="array" aca="1" ref="E7" ca="1">INDIRECT("資金繰り表!N3")</f>
        <v>6</v>
      </c>
      <c r="F7" s="58" t="s">
        <v>133</v>
      </c>
      <c r="G7" s="59" t="s">
        <v>56</v>
      </c>
      <c r="H7" s="60" cm="1">
        <f t="array" aca="1" ref="H7" ca="1">INDIRECT("資金繰り表!N4")</f>
        <v>0</v>
      </c>
      <c r="I7" s="138" t="s">
        <v>134</v>
      </c>
      <c r="J7" s="61"/>
      <c r="K7" s="62"/>
      <c r="L7" s="2"/>
      <c r="M7" s="123" t="str" cm="1">
        <f t="array" aca="1" ref="M7" ca="1">IF(OR(INDIRECT("資金繰り表!E5")="",INDIRECT("資金繰り表!G5")=""),"エラー:資金繰り表のE5（事業終了年）、G5セル（事業終了月）に記入してください。","")</f>
        <v>エラー:資金繰り表のE5（事業終了年）、G5セル（事業終了月）に記入してください。</v>
      </c>
    </row>
    <row r="8" spans="1:13" ht="30.75" customHeight="1" thickBot="1">
      <c r="A8" s="1"/>
      <c r="B8" s="64" t="s">
        <v>169</v>
      </c>
      <c r="C8" s="63"/>
      <c r="D8" s="140" cm="1">
        <f t="array" aca="1" ref="D8" ca="1">INDIRECT("手元資金集計表!D10")/1000</f>
        <v>0</v>
      </c>
      <c r="E8" s="65" t="s">
        <v>135</v>
      </c>
      <c r="F8" s="251" t="s">
        <v>132</v>
      </c>
      <c r="G8" s="252"/>
      <c r="H8" s="131"/>
      <c r="I8" s="129"/>
      <c r="J8" s="129"/>
      <c r="K8" s="130"/>
      <c r="L8" s="2"/>
      <c r="M8" s="123" t="str">
        <f ca="1">IF(AND(D8=0,H8=""),"エラー:手元資金集計表に手元資金残高を記入するかH8セルで「法人設立前」を選択してください。","")</f>
        <v>エラー:手元資金集計表に手元資金残高を記入するかH8セルで「法人設立前」を選択してください。</v>
      </c>
    </row>
    <row r="9" spans="1:13" ht="30.75" customHeight="1" thickTop="1" thickBot="1">
      <c r="A9" s="1"/>
      <c r="B9" s="234" t="s">
        <v>144</v>
      </c>
      <c r="C9" s="253"/>
      <c r="D9" s="160">
        <f ca="1">SUM(D10:D15)</f>
        <v>0</v>
      </c>
      <c r="E9" s="121" t="s">
        <v>136</v>
      </c>
      <c r="F9" s="254" t="s">
        <v>125</v>
      </c>
      <c r="G9" s="255"/>
      <c r="H9" s="255"/>
      <c r="I9" s="255"/>
      <c r="J9" s="255"/>
      <c r="K9" s="256"/>
      <c r="L9" s="2"/>
      <c r="M9" s="127" t="str" cm="1">
        <f t="array" aca="1" ref="M9" ca="1">IF(ROUND(D9,0)=ROUND(INDIRECT("資金繰り表!D16"),0),"","エラー：C.収入合計（太枠）は資金繰り表のD16セル（小計(b1)）と一致させてください。")</f>
        <v/>
      </c>
    </row>
    <row r="10" spans="1:13" ht="30" customHeight="1" thickTop="1">
      <c r="A10" s="1"/>
      <c r="B10" s="66" t="s">
        <v>5</v>
      </c>
      <c r="C10" s="132" t="s">
        <v>131</v>
      </c>
      <c r="D10" s="161" cm="1">
        <f t="array" aca="1" ref="D10" ca="1">INDIRECT("資金繰り表!D12")</f>
        <v>0</v>
      </c>
      <c r="E10" s="67" t="s">
        <v>135</v>
      </c>
      <c r="F10" s="303" t="s">
        <v>147</v>
      </c>
      <c r="G10" s="304"/>
      <c r="H10" s="304"/>
      <c r="I10" s="304"/>
      <c r="J10" s="304"/>
      <c r="K10" s="305"/>
      <c r="L10" s="2"/>
      <c r="M10" s="123" t="str">
        <f ca="1">IF(AND(H3="",D10=0),"エラー:本補助金に採択されたものとして資金繰り表の本提案事業補助金収入欄に記入してください。","")</f>
        <v/>
      </c>
    </row>
    <row r="11" spans="1:13" ht="30" customHeight="1">
      <c r="A11" s="1"/>
      <c r="B11" s="66" t="s">
        <v>5</v>
      </c>
      <c r="C11" s="32"/>
      <c r="D11" s="143"/>
      <c r="E11" s="67" t="s">
        <v>2</v>
      </c>
      <c r="F11" s="236"/>
      <c r="G11" s="237"/>
      <c r="H11" s="237"/>
      <c r="I11" s="237"/>
      <c r="J11" s="237"/>
      <c r="K11" s="238"/>
      <c r="L11" s="2"/>
      <c r="M11" s="123" t="str">
        <f>IF(AND(AND(D11&lt;&gt;"",D11&lt;&gt;0),OR(C11="",AND(C11&lt;&gt;"",NOT(COUNTIF(C11,"*その他*")&gt;0),F11=""))),"エラー:この行のC列（内訳）、F列（内容及び確度に関する補足説明）に記入してください。","")</f>
        <v/>
      </c>
    </row>
    <row r="12" spans="1:13" ht="30" customHeight="1">
      <c r="A12" s="1"/>
      <c r="B12" s="68" t="s">
        <v>5</v>
      </c>
      <c r="C12" s="32"/>
      <c r="D12" s="143"/>
      <c r="E12" s="69" t="s">
        <v>2</v>
      </c>
      <c r="F12" s="236"/>
      <c r="G12" s="237"/>
      <c r="H12" s="237"/>
      <c r="I12" s="237"/>
      <c r="J12" s="237"/>
      <c r="K12" s="238"/>
      <c r="L12" s="2"/>
      <c r="M12" s="123" t="str">
        <f t="shared" ref="M12:M15" si="0">IF(AND(AND(D12&lt;&gt;"",D12&lt;&gt;0),OR(C12="",AND(C12&lt;&gt;"",NOT(COUNTIF(C12,"*その他*")&gt;0),F12=""))),"エラー:この行のC列（内訳）、F列（内容及び確度に関する補足説明）に記入してください。","")</f>
        <v/>
      </c>
    </row>
    <row r="13" spans="1:13" ht="30" customHeight="1">
      <c r="A13" s="1"/>
      <c r="B13" s="68" t="s">
        <v>5</v>
      </c>
      <c r="C13" s="32"/>
      <c r="D13" s="143"/>
      <c r="E13" s="69" t="s">
        <v>2</v>
      </c>
      <c r="F13" s="236"/>
      <c r="G13" s="237"/>
      <c r="H13" s="237"/>
      <c r="I13" s="237"/>
      <c r="J13" s="237"/>
      <c r="K13" s="238"/>
      <c r="L13" s="2"/>
      <c r="M13" s="123" t="str">
        <f t="shared" si="0"/>
        <v/>
      </c>
    </row>
    <row r="14" spans="1:13" ht="30" customHeight="1">
      <c r="A14" s="1"/>
      <c r="B14" s="68" t="s">
        <v>5</v>
      </c>
      <c r="C14" s="32"/>
      <c r="D14" s="143"/>
      <c r="E14" s="69" t="s">
        <v>2</v>
      </c>
      <c r="F14" s="236"/>
      <c r="G14" s="237"/>
      <c r="H14" s="237"/>
      <c r="I14" s="237"/>
      <c r="J14" s="237"/>
      <c r="K14" s="238"/>
      <c r="L14" s="2"/>
      <c r="M14" s="123" t="str">
        <f t="shared" si="0"/>
        <v/>
      </c>
    </row>
    <row r="15" spans="1:13" ht="30" customHeight="1" thickBot="1">
      <c r="A15" s="1"/>
      <c r="B15" s="68" t="s">
        <v>5</v>
      </c>
      <c r="C15" s="32" t="s">
        <v>8</v>
      </c>
      <c r="D15" s="143"/>
      <c r="E15" s="69" t="s">
        <v>2</v>
      </c>
      <c r="F15" s="236"/>
      <c r="G15" s="237"/>
      <c r="H15" s="237"/>
      <c r="I15" s="237"/>
      <c r="J15" s="237"/>
      <c r="K15" s="238"/>
      <c r="L15" s="2"/>
      <c r="M15" s="123" t="str">
        <f t="shared" si="0"/>
        <v/>
      </c>
    </row>
    <row r="16" spans="1:13" ht="44.25" customHeight="1" thickTop="1" thickBot="1">
      <c r="A16" s="1"/>
      <c r="B16" s="239" t="s">
        <v>145</v>
      </c>
      <c r="C16" s="240"/>
      <c r="D16" s="160">
        <f>SUM(D17:D22)</f>
        <v>0</v>
      </c>
      <c r="E16" s="120" t="s">
        <v>136</v>
      </c>
      <c r="F16" s="118" t="s">
        <v>4</v>
      </c>
      <c r="G16" s="118" t="s">
        <v>7</v>
      </c>
      <c r="H16" s="118" t="s">
        <v>3</v>
      </c>
      <c r="I16" s="119" t="s">
        <v>75</v>
      </c>
      <c r="J16" s="118" t="s">
        <v>9</v>
      </c>
      <c r="K16" s="149" t="s">
        <v>53</v>
      </c>
      <c r="L16" s="2"/>
      <c r="M16" s="124" t="str" cm="1">
        <f t="array" aca="1" ref="M16" ca="1">IF(ROUND(D16,0)=ROUND(INDIRECT("資金繰り表!D20"),0),"","エラー：D.資金調達合計（太枠）は資金繰り表のD20セル（小計(b2)）と一致させてください。")</f>
        <v/>
      </c>
    </row>
    <row r="17" spans="1:13" ht="30" customHeight="1" thickTop="1">
      <c r="A17" s="1"/>
      <c r="B17" s="68" t="s">
        <v>6</v>
      </c>
      <c r="C17" s="32"/>
      <c r="D17" s="143"/>
      <c r="E17" s="69" t="s">
        <v>2</v>
      </c>
      <c r="F17" s="26"/>
      <c r="G17" s="27"/>
      <c r="H17" s="28"/>
      <c r="I17" s="139"/>
      <c r="J17" s="29"/>
      <c r="K17" s="30"/>
      <c r="L17" s="2"/>
      <c r="M17" s="127" t="str">
        <f>IF(AND(AND(D17&lt;&gt;"",D17&lt;&gt;0),OR(C17="",F17="",G17="",H17="",I17="",J17="")),"エラー:この行のC列（相手先）、F列～J列（出資/融資～資金使途）にすべて記入してください。","")</f>
        <v/>
      </c>
    </row>
    <row r="18" spans="1:13" ht="30" customHeight="1">
      <c r="A18" s="1"/>
      <c r="B18" s="68" t="s">
        <v>6</v>
      </c>
      <c r="C18" s="32"/>
      <c r="D18" s="143"/>
      <c r="E18" s="69" t="s">
        <v>2</v>
      </c>
      <c r="F18" s="26"/>
      <c r="G18" s="27"/>
      <c r="H18" s="28"/>
      <c r="I18" s="139"/>
      <c r="J18" s="29"/>
      <c r="K18" s="30"/>
      <c r="L18" s="2"/>
      <c r="M18" s="123" t="str">
        <f t="shared" ref="M18:M21" si="1">IF(AND(AND(D18&lt;&gt;"",D18&lt;&gt;0),OR(C18="",F18="",G18="",H18="",I18="",J18="")),"エラー:この行のC列（相手先）、F列～J列（出資/融資～資金使途）にすべて記入してください。","")</f>
        <v/>
      </c>
    </row>
    <row r="19" spans="1:13" ht="30" customHeight="1">
      <c r="A19" s="1"/>
      <c r="B19" s="68" t="s">
        <v>6</v>
      </c>
      <c r="C19" s="32"/>
      <c r="D19" s="143"/>
      <c r="E19" s="69" t="s">
        <v>2</v>
      </c>
      <c r="F19" s="26"/>
      <c r="G19" s="27"/>
      <c r="H19" s="28"/>
      <c r="I19" s="139"/>
      <c r="J19" s="29"/>
      <c r="K19" s="30"/>
      <c r="L19" s="2"/>
      <c r="M19" s="123" t="str">
        <f t="shared" si="1"/>
        <v/>
      </c>
    </row>
    <row r="20" spans="1:13" ht="30" customHeight="1">
      <c r="A20" s="1"/>
      <c r="B20" s="68" t="s">
        <v>6</v>
      </c>
      <c r="C20" s="32"/>
      <c r="D20" s="143"/>
      <c r="E20" s="69" t="s">
        <v>2</v>
      </c>
      <c r="F20" s="26"/>
      <c r="G20" s="27"/>
      <c r="H20" s="28"/>
      <c r="I20" s="139"/>
      <c r="J20" s="29"/>
      <c r="K20" s="30"/>
      <c r="L20" s="2"/>
      <c r="M20" s="123" t="str">
        <f t="shared" si="1"/>
        <v/>
      </c>
    </row>
    <row r="21" spans="1:13" ht="30" customHeight="1">
      <c r="A21" s="1"/>
      <c r="B21" s="68" t="s">
        <v>6</v>
      </c>
      <c r="C21" s="32"/>
      <c r="D21" s="143"/>
      <c r="E21" s="69" t="s">
        <v>2</v>
      </c>
      <c r="F21" s="26"/>
      <c r="G21" s="27"/>
      <c r="H21" s="28"/>
      <c r="I21" s="139"/>
      <c r="J21" s="29"/>
      <c r="K21" s="30"/>
      <c r="L21" s="2"/>
      <c r="M21" s="123" t="str">
        <f t="shared" si="1"/>
        <v/>
      </c>
    </row>
    <row r="22" spans="1:13" ht="30" customHeight="1" thickBot="1">
      <c r="A22" s="1"/>
      <c r="B22" s="68" t="s">
        <v>6</v>
      </c>
      <c r="C22" s="32"/>
      <c r="D22" s="143"/>
      <c r="E22" s="69" t="s">
        <v>2</v>
      </c>
      <c r="F22" s="26"/>
      <c r="G22" s="27"/>
      <c r="H22" s="28"/>
      <c r="I22" s="139"/>
      <c r="J22" s="29"/>
      <c r="K22" s="30"/>
      <c r="L22" s="2"/>
      <c r="M22" s="123" t="str">
        <f t="shared" ref="M22" si="2">IF(AND(AND(D22&lt;&gt;"",D22&lt;&gt;0),OR(C22="",F22="",G22="",H22="",I22="",J22="")),"エラー:この行のC列（相手先）、F列～J列（出資/融資～資金使途）にすべて記入してください。","")</f>
        <v/>
      </c>
    </row>
    <row r="23" spans="1:13" ht="30" customHeight="1">
      <c r="A23" s="1"/>
      <c r="B23" s="241" t="s">
        <v>140</v>
      </c>
      <c r="C23" s="242"/>
      <c r="D23" s="144" cm="1">
        <f t="array" aca="1" ref="D23" ca="1">INDIRECT("資金繰り表!D39")</f>
        <v>0</v>
      </c>
      <c r="E23" s="70" t="s">
        <v>137</v>
      </c>
      <c r="F23" s="71"/>
      <c r="G23" s="243" t="s">
        <v>178</v>
      </c>
      <c r="H23" s="243"/>
      <c r="I23" s="243"/>
      <c r="J23" s="243"/>
      <c r="K23" s="244"/>
      <c r="L23" s="2"/>
      <c r="M23" s="125"/>
    </row>
    <row r="24" spans="1:13" ht="30" customHeight="1" thickBot="1">
      <c r="A24" s="1"/>
      <c r="B24" s="245" t="s">
        <v>141</v>
      </c>
      <c r="C24" s="246"/>
      <c r="D24" s="145" cm="1">
        <f t="array" aca="1" ref="D24" ca="1">INDIRECT("資金繰り表!D35")</f>
        <v>0</v>
      </c>
      <c r="E24" s="72" t="s">
        <v>138</v>
      </c>
      <c r="F24" s="73"/>
      <c r="G24" s="306"/>
      <c r="H24" s="306"/>
      <c r="I24" s="306"/>
      <c r="J24" s="306"/>
      <c r="K24" s="307"/>
      <c r="L24" s="2"/>
      <c r="M24" s="123" t="str">
        <f ca="1">IF(D24&lt;0,"エラー:資金繰り表の返済等はプラスの数字で記入してください。","")</f>
        <v/>
      </c>
    </row>
    <row r="25" spans="1:13" ht="30" customHeight="1">
      <c r="A25" s="1"/>
      <c r="B25" s="234" t="s">
        <v>179</v>
      </c>
      <c r="C25" s="235"/>
      <c r="D25" s="144">
        <f ca="1">D8+D9+D16</f>
        <v>0</v>
      </c>
      <c r="E25" s="74" t="s">
        <v>136</v>
      </c>
      <c r="F25" s="75"/>
      <c r="G25" s="76"/>
      <c r="H25" s="76"/>
      <c r="I25" s="76"/>
      <c r="J25" s="76"/>
      <c r="K25" s="77"/>
      <c r="L25" s="2"/>
      <c r="M25" s="126"/>
    </row>
    <row r="26" spans="1:13" ht="30" customHeight="1">
      <c r="A26" s="1"/>
      <c r="B26" s="230" t="s">
        <v>142</v>
      </c>
      <c r="C26" s="231"/>
      <c r="D26" s="146">
        <f ca="1">D23*(E7+H7)+D24</f>
        <v>0</v>
      </c>
      <c r="E26" s="78" t="s">
        <v>136</v>
      </c>
      <c r="F26" s="75"/>
      <c r="G26" s="76"/>
      <c r="H26" s="76"/>
      <c r="I26" s="76"/>
      <c r="J26" s="76"/>
      <c r="K26" s="77"/>
      <c r="L26" s="2"/>
      <c r="M26" s="123" t="str" cm="1">
        <f t="array" aca="1" ref="M26" ca="1">IF(AND(H3="",INDIRECT("資金繰り表!D31")=0),"エラー:本補助金に採択されたものとして資金繰り表の本提案事業支出欄に支出額を記入してください。","")</f>
        <v/>
      </c>
    </row>
    <row r="27" spans="1:13" ht="30" customHeight="1" thickBot="1">
      <c r="A27" s="1"/>
      <c r="B27" s="232" t="s">
        <v>143</v>
      </c>
      <c r="C27" s="233"/>
      <c r="D27" s="147">
        <f ca="1">D25-D26</f>
        <v>0</v>
      </c>
      <c r="E27" s="79" t="s">
        <v>136</v>
      </c>
      <c r="F27" s="80"/>
      <c r="G27" s="81"/>
      <c r="H27" s="81"/>
      <c r="I27" s="81"/>
      <c r="J27" s="81"/>
      <c r="K27" s="82"/>
      <c r="L27" s="2"/>
      <c r="M27" s="123" t="str">
        <f ca="1">IF(D27&lt;0,"注意！J:余裕資金がマイナスの場合、事業期間中に資金ショートの可能性ありと判断されます。","")</f>
        <v/>
      </c>
    </row>
    <row r="28" spans="1:13" ht="6" customHeight="1">
      <c r="A28" s="1"/>
      <c r="B28" s="83"/>
      <c r="C28" s="1"/>
      <c r="D28" s="1"/>
      <c r="E28" s="1"/>
      <c r="F28" s="1"/>
      <c r="G28" s="1"/>
      <c r="H28" s="1"/>
      <c r="I28" s="1"/>
      <c r="J28" s="1"/>
      <c r="K28" s="1"/>
      <c r="L28" s="1"/>
    </row>
    <row r="29" spans="1:13">
      <c r="A29" s="1"/>
      <c r="B29" s="84"/>
      <c r="C29" s="76"/>
      <c r="D29" s="85"/>
      <c r="E29" s="86"/>
      <c r="F29" s="1"/>
      <c r="G29" s="1"/>
      <c r="H29" s="1"/>
      <c r="I29" s="1"/>
      <c r="J29" s="46" t="s">
        <v>54</v>
      </c>
      <c r="K29" s="87" t="s">
        <v>181</v>
      </c>
      <c r="L29" s="2"/>
    </row>
    <row r="30" spans="1:13">
      <c r="A30" s="1"/>
      <c r="B30" s="1"/>
      <c r="C30" s="1"/>
      <c r="D30" s="1"/>
      <c r="E30" s="1"/>
      <c r="F30" s="1"/>
      <c r="G30" s="1"/>
      <c r="H30" s="1"/>
      <c r="I30" s="1"/>
      <c r="J30" s="1"/>
      <c r="K30" s="1"/>
      <c r="L30" s="1"/>
    </row>
    <row r="31" spans="1:13" ht="7.5" customHeight="1"/>
  </sheetData>
  <sheetProtection formatCells="0" formatColumns="0" formatRows="0" insertColumns="0" insertRows="0" insertHyperlinks="0" deleteColumns="0" deleteRows="0" sort="0" autoFilter="0" pivotTables="0"/>
  <mergeCells count="20">
    <mergeCell ref="F15:K15"/>
    <mergeCell ref="F14:K14"/>
    <mergeCell ref="F12:K12"/>
    <mergeCell ref="F11:K11"/>
    <mergeCell ref="B26:C26"/>
    <mergeCell ref="B27:C27"/>
    <mergeCell ref="B16:C16"/>
    <mergeCell ref="B23:C23"/>
    <mergeCell ref="G23:K23"/>
    <mergeCell ref="B24:C24"/>
    <mergeCell ref="G24:K24"/>
    <mergeCell ref="B25:C25"/>
    <mergeCell ref="F8:G8"/>
    <mergeCell ref="F13:K13"/>
    <mergeCell ref="M5:M6"/>
    <mergeCell ref="H2:K2"/>
    <mergeCell ref="B7:C7"/>
    <mergeCell ref="B9:C9"/>
    <mergeCell ref="F9:K9"/>
    <mergeCell ref="F10:K10"/>
  </mergeCells>
  <phoneticPr fontId="2"/>
  <conditionalFormatting sqref="C11:C15 C17:C22">
    <cfRule type="expression" dxfId="14" priority="7">
      <formula>AND(C11="",D11&lt;&gt;"",D11&lt;&gt;0)</formula>
    </cfRule>
  </conditionalFormatting>
  <conditionalFormatting sqref="D8:D9">
    <cfRule type="expression" dxfId="13" priority="12">
      <formula>M8&lt;&gt;""</formula>
    </cfRule>
  </conditionalFormatting>
  <conditionalFormatting sqref="D10">
    <cfRule type="expression" dxfId="12" priority="10">
      <formula>$M$5&lt;&gt;""</formula>
    </cfRule>
    <cfRule type="expression" dxfId="11" priority="18">
      <formula>$M$10&lt;&gt;""</formula>
    </cfRule>
  </conditionalFormatting>
  <conditionalFormatting sqref="D16">
    <cfRule type="expression" dxfId="10" priority="9">
      <formula>M16&lt;&gt;""</formula>
    </cfRule>
  </conditionalFormatting>
  <conditionalFormatting sqref="D24">
    <cfRule type="expression" dxfId="9" priority="8">
      <formula>M24&lt;&gt;""</formula>
    </cfRule>
  </conditionalFormatting>
  <conditionalFormatting sqref="D26">
    <cfRule type="expression" dxfId="8" priority="15">
      <formula>D26=0</formula>
    </cfRule>
  </conditionalFormatting>
  <conditionalFormatting sqref="D27">
    <cfRule type="expression" dxfId="7" priority="14">
      <formula>$M$27&lt;&gt;""</formula>
    </cfRule>
  </conditionalFormatting>
  <conditionalFormatting sqref="F11:F15 F17:F22">
    <cfRule type="expression" dxfId="6" priority="6">
      <formula>AND(NOT(COUNTIF(C11,"*その他*")),D11&lt;&gt;"",D11&lt;&gt;0,F11="")</formula>
    </cfRule>
  </conditionalFormatting>
  <conditionalFormatting sqref="G17:G22">
    <cfRule type="expression" dxfId="5" priority="4">
      <formula>AND(G17="",D17&lt;&gt;"",D17&lt;&gt;0)</formula>
    </cfRule>
  </conditionalFormatting>
  <conditionalFormatting sqref="H7">
    <cfRule type="expression" dxfId="4" priority="11">
      <formula>M7&lt;&gt;""</formula>
    </cfRule>
  </conditionalFormatting>
  <conditionalFormatting sqref="H17:H22">
    <cfRule type="expression" dxfId="3" priority="3">
      <formula>AND(H17="",D17&lt;&gt;"",D17&lt;&gt;0)</formula>
    </cfRule>
  </conditionalFormatting>
  <conditionalFormatting sqref="H2:K2">
    <cfRule type="expression" dxfId="2" priority="19">
      <formula>$M$2&lt;&gt;""</formula>
    </cfRule>
  </conditionalFormatting>
  <conditionalFormatting sqref="I17:I22">
    <cfRule type="expression" dxfId="1" priority="2">
      <formula>AND(I17="",D17&lt;&gt;"",D17&lt;&gt;0)</formula>
    </cfRule>
  </conditionalFormatting>
  <conditionalFormatting sqref="J17:J22">
    <cfRule type="expression" dxfId="0" priority="1">
      <formula>AND(J17="",D17&lt;&gt;"",D17&lt;&gt;0)</formula>
    </cfRule>
  </conditionalFormatting>
  <dataValidations count="7">
    <dataValidation type="list" errorStyle="warning" allowBlank="1" showInputMessage="1" showErrorMessage="1" error="選択肢以外を入力しようとしています。" sqref="F2" xr:uid="{31485276-3416-4BAB-BF7F-BC51F9A902A1}">
      <formula1>"STS,PCA,DMP"</formula1>
    </dataValidation>
    <dataValidation type="list" errorStyle="warning" allowBlank="1" showInputMessage="1" showErrorMessage="1" error="選択肢以外を入力しようとしています。" sqref="H17:H22" xr:uid="{07F41F3E-AED9-46D4-BA52-2ED45D701F1D}">
      <formula1>"決定,協議中（会社レベル）,協議中（担当者レベル）,未定"</formula1>
    </dataValidation>
    <dataValidation type="list" errorStyle="warning" allowBlank="1" showInputMessage="1" showErrorMessage="1" error="選択肢以外を入力しようとしています。" sqref="J17:J22" xr:uid="{A88FD126-71CB-42E9-9F98-11774FAE8AFA}">
      <formula1>"本事業のみ,本事業及び他事業,他事業のみ,その他"</formula1>
    </dataValidation>
    <dataValidation type="list" errorStyle="warning" allowBlank="1" showInputMessage="1" showErrorMessage="1" error="選択肢以外を入力しようとしています。" sqref="F17:F22" xr:uid="{30D59BFF-69D9-4D7B-AF7D-6F55CD541F67}">
      <formula1>"出資,融資,その他"</formula1>
    </dataValidation>
    <dataValidation imeMode="off" allowBlank="1" showInputMessage="1" showErrorMessage="1" sqref="D11:D15 D17:D22" xr:uid="{11ABFB41-719F-4056-A605-87C455A5EF52}"/>
    <dataValidation type="list" allowBlank="1" showInputMessage="1" showErrorMessage="1" sqref="H8" xr:uid="{461391AF-2C89-40D4-B3BE-7CD1AC64CFF3}">
      <formula1>",法人設立前"</formula1>
    </dataValidation>
    <dataValidation type="list" errorStyle="warning" allowBlank="1" showInputMessage="1" showErrorMessage="1" error="選択肢以外を入力しようとしています。" sqref="I17:I22" xr:uid="{89FFB885-C2F2-4878-8842-F4B5D0002C39}">
      <formula1>"出資/融資意向確認書,その他書類,無し"</formula1>
    </dataValidation>
  </dataValidations>
  <printOptions horizontalCentered="1"/>
  <pageMargins left="0.23622047244094491" right="0.23622047244094491" top="0.53" bottom="0.2" header="0.31496062992125984" footer="0.2"/>
  <pageSetup paperSize="9" scale="63" orientation="landscape" r:id="rId1"/>
  <rowBreaks count="1" manualBreakCount="1">
    <brk id="29" max="12" man="1"/>
  </rowBreaks>
  <drawing r:id="rId2"/>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記入の手引き</vt:lpstr>
      <vt:lpstr>手元資金集計表</vt:lpstr>
      <vt:lpstr>資金繰り表</vt:lpstr>
      <vt:lpstr>財務状況確認シート</vt:lpstr>
      <vt:lpstr>財務状況確認シート!Print_Area</vt:lpstr>
      <vt:lpstr>手元資金集計表!Print_Area</vt:lpstr>
      <vt:lpstr>資金繰り表!Print_Titles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