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54190CF7-80EC-406A-AF97-2CDAC9ACA3CF}" xr6:coauthVersionLast="47" xr6:coauthVersionMax="47" xr10:uidLastSave="{00000000-0000-0000-0000-000000000000}"/>
  <bookViews>
    <workbookView xWindow="29175" yWindow="390" windowWidth="20745" windowHeight="12255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7" i="2" l="1"/>
  <c r="D17" i="9"/>
  <c r="C17" i="9"/>
  <c r="C9" i="9"/>
  <c r="D9" i="9"/>
  <c r="B9" i="9" s="1"/>
  <c r="B10" i="9"/>
  <c r="B11" i="9"/>
  <c r="C12" i="9"/>
  <c r="D12" i="9"/>
  <c r="B13" i="9"/>
  <c r="B14" i="9"/>
  <c r="B15" i="9"/>
  <c r="B16" i="9"/>
  <c r="D18" i="9"/>
  <c r="B12" i="9" l="1"/>
  <c r="D19" i="9"/>
  <c r="D20" i="9" s="1"/>
  <c r="C18" i="9" l="1"/>
  <c r="B18" i="9" s="1"/>
  <c r="B17" i="9"/>
  <c r="K46" i="10"/>
  <c r="K44" i="10"/>
  <c r="K43" i="10" s="1"/>
  <c r="B17" i="12"/>
  <c r="C19" i="9" l="1"/>
  <c r="K49" i="10"/>
  <c r="K50" i="10" s="1"/>
  <c r="J34" i="10"/>
  <c r="J32" i="5"/>
  <c r="K26" i="5" s="1"/>
  <c r="K46" i="5"/>
  <c r="K43" i="5"/>
  <c r="K42" i="5" s="1"/>
  <c r="K49" i="5" s="1"/>
  <c r="K21" i="5"/>
  <c r="K7" i="5"/>
  <c r="C20" i="9" l="1"/>
  <c r="B20" i="9" s="1"/>
  <c r="B19" i="9"/>
  <c r="B15" i="13" l="1"/>
  <c r="B14" i="13"/>
  <c r="B13" i="13"/>
  <c r="B12" i="13"/>
  <c r="B11" i="13"/>
  <c r="B10" i="13"/>
  <c r="D9" i="13"/>
  <c r="D16" i="13" s="1"/>
  <c r="C9" i="13"/>
  <c r="C16" i="13" s="1"/>
  <c r="D9" i="12"/>
  <c r="C9" i="12"/>
  <c r="C16" i="12" s="1"/>
  <c r="B15" i="12"/>
  <c r="B14" i="12"/>
  <c r="B13" i="12"/>
  <c r="B12" i="12"/>
  <c r="B11" i="12"/>
  <c r="B10" i="12"/>
  <c r="D16" i="12" l="1"/>
  <c r="B16" i="12" s="1"/>
  <c r="C18" i="12"/>
  <c r="D17" i="13"/>
  <c r="C17" i="13"/>
  <c r="B9" i="12"/>
  <c r="B9" i="13"/>
  <c r="B16" i="13"/>
  <c r="K7" i="10"/>
  <c r="K12" i="10"/>
  <c r="J17" i="10"/>
  <c r="J18" i="10"/>
  <c r="K20" i="10"/>
  <c r="K25" i="10"/>
  <c r="K30" i="10"/>
  <c r="D9" i="8"/>
  <c r="D14" i="8" s="1"/>
  <c r="C9" i="8"/>
  <c r="C14" i="8" s="1"/>
  <c r="B13" i="8"/>
  <c r="B12" i="8"/>
  <c r="B11" i="8"/>
  <c r="B10" i="8"/>
  <c r="C9" i="7"/>
  <c r="C25" i="7"/>
  <c r="C24" i="7"/>
  <c r="E23" i="7"/>
  <c r="D23" i="7"/>
  <c r="C23" i="7" s="1"/>
  <c r="C21" i="7"/>
  <c r="C20" i="7"/>
  <c r="E19" i="7"/>
  <c r="D19" i="7"/>
  <c r="K38" i="2"/>
  <c r="K35" i="2"/>
  <c r="J18" i="5"/>
  <c r="J17" i="5"/>
  <c r="J8" i="2"/>
  <c r="C11" i="7"/>
  <c r="C10" i="7"/>
  <c r="D12" i="6"/>
  <c r="D9" i="6"/>
  <c r="D17" i="6" s="1"/>
  <c r="D18" i="6" s="1"/>
  <c r="K13" i="2"/>
  <c r="L12" i="2" s="1"/>
  <c r="K20" i="2"/>
  <c r="B15" i="6"/>
  <c r="K16" i="2"/>
  <c r="B14" i="6"/>
  <c r="J23" i="2"/>
  <c r="K22" i="2"/>
  <c r="B16" i="6"/>
  <c r="J9" i="2"/>
  <c r="B10" i="6"/>
  <c r="J11" i="2"/>
  <c r="K10" i="2" s="1"/>
  <c r="B11" i="6"/>
  <c r="C12" i="6"/>
  <c r="B13" i="6"/>
  <c r="B19" i="6"/>
  <c r="C9" i="6"/>
  <c r="C17" i="6" s="1"/>
  <c r="B17" i="6" s="1"/>
  <c r="B9" i="6"/>
  <c r="B15" i="1"/>
  <c r="B11" i="1"/>
  <c r="B12" i="1"/>
  <c r="B13" i="1"/>
  <c r="B10" i="1"/>
  <c r="D9" i="1"/>
  <c r="C9" i="1"/>
  <c r="C14" i="1" s="1"/>
  <c r="D14" i="1" l="1"/>
  <c r="D16" i="1" s="1"/>
  <c r="D18" i="12"/>
  <c r="D19" i="12" s="1"/>
  <c r="D22" i="12" s="1"/>
  <c r="K34" i="2"/>
  <c r="B12" i="6"/>
  <c r="C19" i="7"/>
  <c r="B17" i="13"/>
  <c r="K7" i="2"/>
  <c r="L6" i="2" s="1"/>
  <c r="D15" i="8"/>
  <c r="D16" i="8" s="1"/>
  <c r="C16" i="1"/>
  <c r="C17" i="1" s="1"/>
  <c r="K16" i="5"/>
  <c r="L6" i="5" s="1"/>
  <c r="D36" i="5" s="1"/>
  <c r="J36" i="5" s="1"/>
  <c r="L36" i="5" s="1"/>
  <c r="L37" i="5" s="1"/>
  <c r="K39" i="5" s="1"/>
  <c r="K52" i="5" s="1"/>
  <c r="B9" i="8"/>
  <c r="D18" i="13"/>
  <c r="D19" i="13" s="1"/>
  <c r="C19" i="12"/>
  <c r="C20" i="12" s="1"/>
  <c r="K41" i="2"/>
  <c r="K42" i="2" s="1"/>
  <c r="C18" i="13"/>
  <c r="C19" i="13" s="1"/>
  <c r="B9" i="1"/>
  <c r="C18" i="6"/>
  <c r="C20" i="6" s="1"/>
  <c r="C21" i="6" s="1"/>
  <c r="C24" i="6" s="1"/>
  <c r="D27" i="2"/>
  <c r="C15" i="8"/>
  <c r="B14" i="8"/>
  <c r="D21" i="9"/>
  <c r="K16" i="10"/>
  <c r="L6" i="10" s="1"/>
  <c r="D20" i="6"/>
  <c r="D21" i="6" s="1"/>
  <c r="B14" i="1" l="1"/>
  <c r="D17" i="1"/>
  <c r="D19" i="1" s="1"/>
  <c r="D18" i="1"/>
  <c r="B18" i="6"/>
  <c r="B15" i="8"/>
  <c r="C16" i="8"/>
  <c r="J27" i="2"/>
  <c r="L28" i="2" s="1"/>
  <c r="K29" i="2" s="1"/>
  <c r="C22" i="6"/>
  <c r="C23" i="6" s="1"/>
  <c r="K38" i="5"/>
  <c r="K51" i="5" s="1"/>
  <c r="C18" i="1"/>
  <c r="B16" i="1"/>
  <c r="B18" i="1" s="1"/>
  <c r="B16" i="8"/>
  <c r="B18" i="13"/>
  <c r="D8" i="7"/>
  <c r="B18" i="12"/>
  <c r="D20" i="12"/>
  <c r="D21" i="12" s="1"/>
  <c r="D36" i="10"/>
  <c r="D22" i="6"/>
  <c r="B20" i="6"/>
  <c r="D12" i="7" l="1"/>
  <c r="D14" i="7" s="1"/>
  <c r="K44" i="2"/>
  <c r="K30" i="2"/>
  <c r="K45" i="2" s="1"/>
  <c r="J36" i="10"/>
  <c r="L36" i="10" s="1"/>
  <c r="K37" i="10" s="1"/>
  <c r="C21" i="9"/>
  <c r="B21" i="9" s="1"/>
  <c r="B17" i="1"/>
  <c r="B19" i="1" s="1"/>
  <c r="C19" i="1"/>
  <c r="D15" i="7"/>
  <c r="B19" i="13"/>
  <c r="C22" i="12"/>
  <c r="B19" i="12"/>
  <c r="B22" i="12" s="1"/>
  <c r="E8" i="7"/>
  <c r="E12" i="7" s="1"/>
  <c r="D23" i="6"/>
  <c r="B22" i="6"/>
  <c r="B23" i="6" s="1"/>
  <c r="D24" i="6"/>
  <c r="B21" i="6"/>
  <c r="B24" i="6" s="1"/>
  <c r="K46" i="2" l="1"/>
  <c r="K39" i="10"/>
  <c r="K53" i="10" s="1"/>
  <c r="K31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<sst xmlns="http://schemas.openxmlformats.org/spreadsheetml/2006/main" count="429" uniqueCount="207">
  <si>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</si>
  <si>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</si>
  <si>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</si>
  <si>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</si>
  <si>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</si>
  <si>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</si>
  <si>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</si>
  <si>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</si>
  <si>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</si>
  <si>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</si>
  <si>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</si>
  <si>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</si>
  <si>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</si>
  <si>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</si>
  <si>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</si>
  <si>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</si>
  <si>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</si>
  <si>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</si>
  <si>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</si>
  <si>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</si>
  <si>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</si>
  <si>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</si>
  <si>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</si>
  <si>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</si>
  <si>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</si>
  <si>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</si>
  <si>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</si>
  <si>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</si>
  <si>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</si>
  <si>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</si>
  <si>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</si>
  <si>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</si>
  <si>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</si>
  <si>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</si>
  <si>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</si>
  <si>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</si>
  <si>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</si>
  <si>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</si>
  <si>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</si>
  <si>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</si>
  <si>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</si>
  <si>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</si>
  <si>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</si>
  <si>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</si>
  <si>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％</t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</si>
  <si>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</si>
  <si>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</si>
  <si>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</si>
  <si>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</si>
  <si>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</si>
  <si>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</si>
  <si>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</si>
  <si>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</si>
  <si>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</si>
  <si>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</si>
  <si>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</si>
  <si>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</si>
  <si>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</si>
  <si>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</si>
  <si>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</si>
  <si>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</si>
  <si>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</si>
  <si>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</si>
  <si>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</si>
  <si>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</si>
  <si>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</si>
  <si>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</si>
  <si>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</si>
  <si>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</si>
  <si>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</si>
  <si>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</si>
  <si>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</si>
  <si>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</si>
  <si>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</si>
  <si>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</si>
  <si>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</si>
  <si>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</si>
  <si>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</si>
  <si>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</si>
  <si>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</si>
  <si>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</si>
  <si>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</si>
  <si>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</si>
  <si>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</si>
  <si>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</si>
  <si>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</si>
  <si>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</si>
  <si>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</si>
  <si>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</si>
  <si>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</si>
  <si>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</si>
  <si>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</si>
  <si>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</si>
  <si>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</si>
  <si>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</si>
  <si>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</si>
  <si>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</si>
  <si>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</si>
  <si>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</si>
  <si>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</si>
  <si>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</si>
  <si>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</si>
  <si>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</si>
  <si>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</si>
  <si>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</si>
  <si>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</si>
  <si>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</si>
  <si>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</si>
  <si>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</si>
  <si>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</si>
  <si>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</si>
  <si>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</si>
  <si>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</si>
  <si>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</si>
  <si>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</si>
  <si>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</si>
  <si>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</si>
  <si>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</si>
  <si>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</si>
  <si>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</si>
  <si>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</si>
  <si>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</si>
  <si>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</si>
  <si>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</si>
  <si>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</si>
  <si>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</si>
  <si>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</si>
  <si>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</si>
  <si>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</si>
  <si>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</si>
  <si>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</si>
  <si>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</si>
  <si>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</si>
  <si>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</si>
  <si>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</si>
  <si>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</si>
  <si>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</si>
  <si>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</si>
  <si>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</si>
  <si>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</si>
  <si>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</si>
  <si>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</si>
  <si>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</si>
  <si>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</si>
  <si>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</si>
  <si>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</si>
  <si>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</si>
  <si>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</si>
  <si>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</si>
  <si>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</si>
  <si>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</si>
  <si>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</si>
  <si>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</si>
  <si>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</si>
  <si>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</si>
  <si>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</si>
  <si>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</si>
  <si>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</si>
  <si>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</si>
  <si>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</si>
  <si>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</si>
  <si>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</si>
  <si>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</si>
  <si>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</si>
  <si>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</si>
  <si>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</si>
  <si>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</si>
  <si>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</si>
  <si>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</si>
  <si>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</si>
  <si>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</si>
  <si>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</si>
  <si>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</si>
  <si>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</si>
  <si>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</si>
  <si>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</si>
  <si>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</si>
  <si>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</si>
  <si>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</si>
  <si>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</si>
  <si>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</si>
  <si>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</si>
  <si>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</si>
  <si>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</si>
  <si>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</si>
  <si>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</si>
  <si>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</si>
  <si>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</si>
  <si>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</si>
  <si>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</si>
  <si>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</si>
  <si>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</si>
  <si>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</si>
  <si>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</si>
  <si>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</si>
  <si>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</si>
  <si>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</si>
  <si>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Ⅰ．労務費</t>
    <rPh sb="2" eb="5">
      <t>ロウムヒ</t>
    </rPh>
    <phoneticPr fontId="2"/>
  </si>
  <si>
    <t>Ⅱ．その他経費</t>
    <rPh sb="4" eb="5">
      <t>タ</t>
    </rPh>
    <rPh sb="5" eb="7">
      <t>ケイヒ</t>
    </rPh>
    <phoneticPr fontId="2"/>
  </si>
  <si>
    <t>小計（Ⅰ＋Ⅱ）</t>
    <rPh sb="0" eb="2">
      <t>ショウケイ</t>
    </rPh>
    <phoneticPr fontId="2"/>
  </si>
  <si>
    <t>Ⅲ．間接経費</t>
    <rPh sb="2" eb="4">
      <t>カンセツ</t>
    </rPh>
    <rPh sb="4" eb="6">
      <t>ケイヒ</t>
    </rPh>
    <phoneticPr fontId="2"/>
  </si>
  <si>
    <t>Ⅳ．再委託費・共同実施費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</si>
  <si>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Ⅰ．労務費</t>
    <rPh sb="1" eb="4">
      <t>ロウムヒ</t>
    </rPh>
    <phoneticPr fontId="2"/>
  </si>
  <si>
    <t>①小計（Ⅰ＋Ⅱ＋Ⅲ）</t>
    <rPh sb="1" eb="3">
      <t>ショウケイ</t>
    </rPh>
    <phoneticPr fontId="2"/>
  </si>
  <si>
    <t>Ⅲ．間接経費〔（Ⅰ＋Ⅱ）×10%〕</t>
    <rPh sb="2" eb="4">
      <t>カンセツ</t>
    </rPh>
    <rPh sb="4" eb="6">
      <t>ケイヒ</t>
    </rPh>
    <phoneticPr fontId="2"/>
  </si>
  <si>
    <t>合計(Ⅳ＋④）</t>
    <rPh sb="0" eb="2">
      <t>ゴウケイ</t>
    </rPh>
    <phoneticPr fontId="2"/>
  </si>
  <si>
    <t>合計（②＋Ⅳ）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</si>
</sst>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38" fontId="10" fillId="0" borderId="16" xfId="0" applyNumberFormat="1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6" xfId="0" applyFont="1" applyBorder="1">
      <alignment vertical="center"/>
    </xf>
    <xf numFmtId="0" fontId="10" fillId="2" borderId="16" xfId="0" applyFont="1" applyFill="1" applyBorder="1">
      <alignment vertical="center"/>
    </xf>
    <xf numFmtId="38" fontId="10" fillId="2" borderId="17" xfId="0" applyNumberFormat="1" applyFont="1" applyFill="1" applyBorder="1">
      <alignment vertical="center"/>
    </xf>
    <xf numFmtId="0" fontId="10" fillId="2" borderId="16" xfId="0" applyFont="1" applyFill="1" applyBorder="1" applyAlignment="1">
      <alignment horizontal="center" vertical="center"/>
    </xf>
    <xf numFmtId="38" fontId="10" fillId="2" borderId="17" xfId="0" applyNumberFormat="1" applyFont="1" applyFill="1" applyBorder="1" applyAlignment="1">
      <alignment horizontal="right"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38" fontId="10" fillId="0" borderId="19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8" xfId="0" applyFont="1" applyBorder="1">
      <alignment vertical="center"/>
    </xf>
    <xf numFmtId="38" fontId="4" fillId="0" borderId="19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0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7" xfId="2" applyNumberFormat="1" applyFont="1" applyFill="1" applyBorder="1">
      <alignment vertical="center"/>
    </xf>
    <xf numFmtId="0" fontId="10" fillId="2" borderId="16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7" xfId="2" applyFont="1" applyBorder="1">
      <alignment vertical="center"/>
    </xf>
    <xf numFmtId="38" fontId="10" fillId="0" borderId="16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7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6" xfId="2" applyFont="1" applyBorder="1">
      <alignment vertical="center"/>
    </xf>
    <xf numFmtId="38" fontId="10" fillId="2" borderId="17" xfId="2" applyNumberFormat="1" applyFont="1" applyFill="1" applyBorder="1" applyAlignment="1">
      <alignment horizontal="right" vertical="center"/>
    </xf>
    <xf numFmtId="0" fontId="10" fillId="2" borderId="16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7" xfId="1" applyFont="1" applyBorder="1" applyAlignment="1">
      <alignment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0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1" xfId="0" applyNumberFormat="1" applyFont="1" applyBorder="1" applyAlignment="1">
      <alignment horizontal="right" vertical="center"/>
    </xf>
    <xf numFmtId="38" fontId="3" fillId="0" borderId="22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0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5" xfId="2" applyFont="1" applyBorder="1" applyAlignment="1">
      <alignment horizontal="left" vertical="center"/>
    </xf>
    <xf numFmtId="38" fontId="3" fillId="0" borderId="21" xfId="2" applyNumberFormat="1" applyFont="1" applyBorder="1" applyAlignment="1">
      <alignment horizontal="right" vertical="center"/>
    </xf>
    <xf numFmtId="38" fontId="3" fillId="0" borderId="22" xfId="2" applyNumberFormat="1" applyFont="1" applyBorder="1" applyAlignment="1">
      <alignment horizontal="right" vertical="center"/>
    </xf>
    <xf numFmtId="38" fontId="10" fillId="0" borderId="18" xfId="2" applyNumberFormat="1" applyFont="1" applyBorder="1">
      <alignment vertical="center"/>
    </xf>
    <xf numFmtId="0" fontId="0" fillId="0" borderId="19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0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1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K25"/>
  <sheetViews>
    <sheetView showGridLines="0" tabSelected="1" zoomScale="85" zoomScaleNormal="85" workbookViewId="0">
      <selection activeCell="K6" sqref="K6"/>
    </sheetView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1796875" style="1" bestFit="1" customWidth="1"/>
    <col min="5" max="5" width="11.08984375" style="1" bestFit="1" customWidth="1"/>
    <col min="6" max="16384" width="9" style="1"/>
  </cols>
  <sheetData>
    <row r="2" spans="1:11" ht="19.5" x14ac:dyDescent="0.2">
      <c r="A2" s="140" t="s">
        <v>91</v>
      </c>
      <c r="B2" s="140"/>
      <c r="C2" s="140"/>
      <c r="D2" s="140"/>
      <c r="E2" s="140"/>
    </row>
    <row r="3" spans="1:11" ht="18.75" customHeight="1" x14ac:dyDescent="0.2"/>
    <row r="4" spans="1:11" s="8" customFormat="1" ht="18.75" customHeight="1" x14ac:dyDescent="0.2">
      <c r="A4" s="7" t="s">
        <v>66</v>
      </c>
      <c r="B4" s="7"/>
    </row>
    <row r="5" spans="1:11" s="8" customFormat="1" ht="18.75" customHeight="1" x14ac:dyDescent="0.2">
      <c r="A5" s="7" t="s">
        <v>106</v>
      </c>
      <c r="B5" s="7"/>
    </row>
    <row r="6" spans="1:11" s="8" customFormat="1" ht="18.75" customHeight="1" x14ac:dyDescent="0.2">
      <c r="A6" s="7"/>
      <c r="B6" s="7"/>
      <c r="D6" s="131" t="s">
        <v>101</v>
      </c>
      <c r="E6" s="131"/>
    </row>
    <row r="7" spans="1:11" s="8" customFormat="1" ht="27" customHeight="1" x14ac:dyDescent="0.2">
      <c r="A7" s="9" t="s">
        <v>67</v>
      </c>
      <c r="B7" s="10" t="s">
        <v>70</v>
      </c>
      <c r="C7" s="9" t="s">
        <v>9</v>
      </c>
      <c r="D7" s="9" t="s">
        <v>111</v>
      </c>
      <c r="E7" s="9" t="s">
        <v>112</v>
      </c>
      <c r="H7" s="63"/>
    </row>
    <row r="8" spans="1:11" s="8" customFormat="1" ht="27" customHeight="1" x14ac:dyDescent="0.2">
      <c r="A8" s="132" t="s">
        <v>62</v>
      </c>
      <c r="B8" s="133"/>
      <c r="C8" s="11">
        <f t="shared" ref="C8:C13" si="0">SUM(D8:E8)</f>
        <v>0</v>
      </c>
      <c r="D8" s="11">
        <f>'(2)委託先総括表(一般）'!C22</f>
        <v>0</v>
      </c>
      <c r="E8" s="11">
        <f>'(2)委託先総括表(一般）'!D22</f>
        <v>0</v>
      </c>
      <c r="H8" s="64"/>
      <c r="I8" s="65"/>
      <c r="J8" s="65"/>
      <c r="K8" s="65"/>
    </row>
    <row r="9" spans="1:11" s="8" customFormat="1" ht="27" customHeight="1" x14ac:dyDescent="0.2">
      <c r="A9" s="12" t="s">
        <v>75</v>
      </c>
      <c r="B9" s="13" t="s">
        <v>69</v>
      </c>
      <c r="C9" s="103">
        <f t="shared" si="0"/>
        <v>0</v>
      </c>
      <c r="D9" s="103"/>
      <c r="E9" s="103"/>
      <c r="H9" s="64"/>
      <c r="I9" s="65"/>
      <c r="J9" s="65"/>
      <c r="K9" s="65"/>
    </row>
    <row r="10" spans="1:11" s="8" customFormat="1" ht="27" customHeight="1" x14ac:dyDescent="0.2">
      <c r="A10" s="12" t="s">
        <v>75</v>
      </c>
      <c r="B10" s="13" t="s">
        <v>68</v>
      </c>
      <c r="C10" s="103">
        <f t="shared" si="0"/>
        <v>0</v>
      </c>
      <c r="D10" s="103"/>
      <c r="E10" s="103"/>
      <c r="H10" s="64"/>
      <c r="I10" s="65"/>
      <c r="J10" s="65"/>
      <c r="K10" s="65"/>
    </row>
    <row r="11" spans="1:11" s="8" customFormat="1" ht="27" customHeight="1" x14ac:dyDescent="0.2">
      <c r="A11" s="12" t="s">
        <v>73</v>
      </c>
      <c r="B11" s="13" t="s">
        <v>78</v>
      </c>
      <c r="C11" s="103">
        <f t="shared" si="0"/>
        <v>0</v>
      </c>
      <c r="D11" s="103"/>
      <c r="E11" s="103"/>
      <c r="H11" s="64"/>
      <c r="I11" s="65"/>
      <c r="J11" s="65"/>
      <c r="K11" s="65"/>
    </row>
    <row r="12" spans="1:11" s="8" customFormat="1" ht="27" customHeight="1" x14ac:dyDescent="0.2">
      <c r="A12" s="132" t="s">
        <v>196</v>
      </c>
      <c r="B12" s="133"/>
      <c r="C12" s="11">
        <f t="shared" si="0"/>
        <v>0</v>
      </c>
      <c r="D12" s="11">
        <f>D8</f>
        <v>0</v>
      </c>
      <c r="E12" s="11">
        <f>E8</f>
        <v>0</v>
      </c>
      <c r="H12" s="65"/>
      <c r="I12" s="65"/>
      <c r="J12" s="65"/>
      <c r="K12" s="65"/>
    </row>
    <row r="13" spans="1:11" s="8" customFormat="1" ht="27" customHeight="1" x14ac:dyDescent="0.2">
      <c r="A13" s="132" t="s">
        <v>10</v>
      </c>
      <c r="B13" s="133"/>
      <c r="C13" s="11">
        <f t="shared" si="0"/>
        <v>0</v>
      </c>
      <c r="D13" s="11"/>
      <c r="E13" s="11"/>
      <c r="H13" s="65"/>
      <c r="I13" s="65"/>
      <c r="J13" s="65"/>
      <c r="K13" s="65"/>
    </row>
    <row r="14" spans="1:11" s="8" customFormat="1" ht="27" customHeight="1" x14ac:dyDescent="0.2">
      <c r="A14" s="132" t="s">
        <v>64</v>
      </c>
      <c r="B14" s="133"/>
      <c r="C14" s="11">
        <f t="shared" ref="C14:E15" si="1">C12</f>
        <v>0</v>
      </c>
      <c r="D14" s="11">
        <f t="shared" si="1"/>
        <v>0</v>
      </c>
      <c r="E14" s="11">
        <f t="shared" si="1"/>
        <v>0</v>
      </c>
      <c r="H14" s="65"/>
      <c r="I14" s="65"/>
      <c r="J14" s="65"/>
      <c r="K14" s="65"/>
    </row>
    <row r="15" spans="1:11" s="8" customFormat="1" ht="27" customHeight="1" x14ac:dyDescent="0.2">
      <c r="A15" s="132" t="s">
        <v>65</v>
      </c>
      <c r="B15" s="133"/>
      <c r="C15" s="11">
        <f t="shared" si="1"/>
        <v>0</v>
      </c>
      <c r="D15" s="11">
        <f t="shared" si="1"/>
        <v>0</v>
      </c>
      <c r="E15" s="11">
        <f t="shared" si="1"/>
        <v>0</v>
      </c>
      <c r="H15" s="65"/>
      <c r="I15" s="65"/>
      <c r="J15" s="65"/>
      <c r="K15" s="65"/>
    </row>
    <row r="16" spans="1:11" s="8" customFormat="1" ht="27" customHeight="1" x14ac:dyDescent="0.2">
      <c r="A16" s="97" t="s">
        <v>115</v>
      </c>
      <c r="B16" s="97"/>
      <c r="C16" s="23"/>
      <c r="D16" s="23"/>
      <c r="E16" s="23"/>
      <c r="H16" s="65"/>
      <c r="I16" s="65"/>
      <c r="J16" s="65"/>
      <c r="K16" s="65"/>
    </row>
    <row r="17" spans="1:11" ht="30" customHeight="1" x14ac:dyDescent="0.2"/>
    <row r="18" spans="1:11" ht="27" customHeight="1" x14ac:dyDescent="0.2">
      <c r="A18" s="1" t="s">
        <v>104</v>
      </c>
    </row>
    <row r="19" spans="1:11" ht="27" customHeight="1" x14ac:dyDescent="0.2">
      <c r="A19" s="134" t="s">
        <v>194</v>
      </c>
      <c r="B19" s="135"/>
      <c r="C19" s="47">
        <f>SUM(D19:E19)</f>
        <v>0</v>
      </c>
      <c r="D19" s="47">
        <f>SUM(D20:D21)</f>
        <v>0</v>
      </c>
      <c r="E19" s="47">
        <f>SUM(E20:E21)</f>
        <v>0</v>
      </c>
      <c r="H19" s="6"/>
      <c r="I19" s="5"/>
      <c r="J19" s="5"/>
      <c r="K19" s="5"/>
    </row>
    <row r="20" spans="1:11" ht="27" customHeight="1" x14ac:dyDescent="0.2">
      <c r="A20" s="136" t="s">
        <v>102</v>
      </c>
      <c r="B20" s="137"/>
      <c r="C20" s="48">
        <f>SUM(D20:E20)</f>
        <v>0</v>
      </c>
      <c r="D20" s="66"/>
      <c r="E20" s="66"/>
      <c r="H20" s="6"/>
      <c r="I20" s="5"/>
      <c r="J20" s="5"/>
      <c r="K20" s="5"/>
    </row>
    <row r="21" spans="1:11" ht="27" customHeight="1" x14ac:dyDescent="0.2">
      <c r="A21" s="138" t="s">
        <v>107</v>
      </c>
      <c r="B21" s="139"/>
      <c r="C21" s="49">
        <f>SUM(D21:E21)</f>
        <v>0</v>
      </c>
      <c r="D21" s="67"/>
      <c r="E21" s="67"/>
      <c r="H21" s="6"/>
      <c r="I21" s="5"/>
      <c r="J21" s="5"/>
      <c r="K21" s="5"/>
    </row>
    <row r="22" spans="1:11" s="99" customFormat="1" ht="10.5" customHeight="1" x14ac:dyDescent="0.2">
      <c r="A22" s="97"/>
      <c r="B22" s="97"/>
      <c r="C22" s="23"/>
      <c r="D22" s="98"/>
      <c r="E22" s="98"/>
      <c r="H22" s="100"/>
      <c r="I22" s="101"/>
      <c r="J22" s="101"/>
      <c r="K22" s="101"/>
    </row>
    <row r="23" spans="1:11" ht="27" customHeight="1" x14ac:dyDescent="0.2">
      <c r="A23" s="134" t="s">
        <v>195</v>
      </c>
      <c r="B23" s="135"/>
      <c r="C23" s="47">
        <f>SUM(D23:E23)</f>
        <v>0</v>
      </c>
      <c r="D23" s="47">
        <f>SUM(D24:D25)</f>
        <v>0</v>
      </c>
      <c r="E23" s="47">
        <f>SUM(E24:E25)</f>
        <v>0</v>
      </c>
    </row>
    <row r="24" spans="1:11" ht="27" customHeight="1" x14ac:dyDescent="0.2">
      <c r="A24" s="136" t="s">
        <v>103</v>
      </c>
      <c r="B24" s="137"/>
      <c r="C24" s="48">
        <f>SUM(D24:E24)</f>
        <v>0</v>
      </c>
      <c r="D24" s="66"/>
      <c r="E24" s="66"/>
    </row>
    <row r="25" spans="1:11" ht="27" customHeight="1" x14ac:dyDescent="0.2">
      <c r="A25" s="138" t="s">
        <v>108</v>
      </c>
      <c r="B25" s="139"/>
      <c r="C25" s="49">
        <f>SUM(D25:E25)</f>
        <v>0</v>
      </c>
      <c r="D25" s="67"/>
      <c r="E25" s="67"/>
    </row>
  </sheetData>
  <mergeCells count="12">
    <mergeCell ref="A2:E2"/>
    <mergeCell ref="A8:B8"/>
    <mergeCell ref="A14:B14"/>
    <mergeCell ref="A12:B12"/>
    <mergeCell ref="A13:B13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179687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1796875" bestFit="1" customWidth="1"/>
    <col min="12" max="12" width="9.6328125" bestFit="1" customWidth="1"/>
  </cols>
  <sheetData>
    <row r="1" spans="1:12" ht="19.5" customHeight="1" x14ac:dyDescent="0.2">
      <c r="K1" s="1"/>
      <c r="L1" s="14"/>
    </row>
    <row r="2" spans="1:12" ht="19.5" customHeight="1" x14ac:dyDescent="0.2">
      <c r="A2" s="141" t="s">
        <v>179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s="17" customFormat="1" ht="16.5" customHeight="1" x14ac:dyDescent="0.2">
      <c r="B3" s="192"/>
      <c r="C3" s="192"/>
      <c r="D3" s="192"/>
      <c r="E3" s="192"/>
      <c r="F3" s="192"/>
      <c r="G3" s="192"/>
      <c r="H3" s="192"/>
      <c r="J3" s="193"/>
      <c r="K3" s="193"/>
      <c r="L3" s="193"/>
    </row>
    <row r="4" spans="1:12" s="17" customFormat="1" ht="18" customHeight="1" thickBot="1" x14ac:dyDescent="0.25">
      <c r="A4" s="162" t="s">
        <v>186</v>
      </c>
      <c r="B4" s="162"/>
      <c r="C4" s="162"/>
      <c r="D4" s="162"/>
      <c r="E4" s="162"/>
      <c r="F4" s="162"/>
      <c r="G4" s="162"/>
      <c r="H4" s="162"/>
      <c r="I4" s="162"/>
      <c r="J4" s="162"/>
      <c r="K4" s="196"/>
      <c r="L4" s="196"/>
    </row>
    <row r="5" spans="1:12" s="17" customFormat="1" ht="13" x14ac:dyDescent="0.2">
      <c r="A5" s="158" t="s">
        <v>82</v>
      </c>
      <c r="B5" s="158"/>
      <c r="C5" s="158"/>
      <c r="D5" s="158"/>
      <c r="E5" s="158"/>
      <c r="F5" s="158"/>
      <c r="G5" s="158"/>
      <c r="H5" s="158"/>
      <c r="I5" s="158"/>
      <c r="J5" s="159"/>
      <c r="K5" s="160" t="s">
        <v>45</v>
      </c>
      <c r="L5" s="161"/>
    </row>
    <row r="6" spans="1:12" s="17" customFormat="1" ht="13" x14ac:dyDescent="0.2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20"/>
      <c r="K6" s="56"/>
      <c r="L6" s="57">
        <f>SUM(K7:K35)</f>
        <v>0</v>
      </c>
    </row>
    <row r="7" spans="1:12" s="17" customFormat="1" ht="13" x14ac:dyDescent="0.2">
      <c r="A7" s="21" t="s">
        <v>3</v>
      </c>
      <c r="D7" s="22"/>
      <c r="J7" s="22"/>
      <c r="K7" s="51">
        <f>ROUNDDOWN((J9+J10+J11+J12+J14+J15)/1000,0)</f>
        <v>0</v>
      </c>
      <c r="L7" s="58"/>
    </row>
    <row r="8" spans="1:12" s="17" customFormat="1" ht="13" x14ac:dyDescent="0.2">
      <c r="A8" s="21" t="s">
        <v>52</v>
      </c>
      <c r="D8" s="23"/>
      <c r="J8" s="23"/>
      <c r="K8" s="51"/>
      <c r="L8" s="52"/>
    </row>
    <row r="9" spans="1:12" s="17" customFormat="1" ht="13" x14ac:dyDescent="0.2">
      <c r="A9" s="21"/>
      <c r="B9" s="17" t="s">
        <v>20</v>
      </c>
      <c r="D9" s="23"/>
      <c r="I9" s="24" t="s">
        <v>39</v>
      </c>
      <c r="J9" s="23"/>
      <c r="K9" s="51"/>
      <c r="L9" s="52"/>
    </row>
    <row r="10" spans="1:12" s="17" customFormat="1" ht="13" x14ac:dyDescent="0.2">
      <c r="A10" s="21"/>
      <c r="B10" s="17" t="s">
        <v>21</v>
      </c>
      <c r="D10" s="23"/>
      <c r="I10" s="24" t="s">
        <v>39</v>
      </c>
      <c r="J10" s="23"/>
      <c r="K10" s="51"/>
      <c r="L10" s="52"/>
    </row>
    <row r="11" spans="1:12" s="17" customFormat="1" ht="13" x14ac:dyDescent="0.2">
      <c r="A11" s="21"/>
      <c r="B11" s="17" t="s">
        <v>22</v>
      </c>
      <c r="D11" s="23"/>
      <c r="I11" s="24" t="s">
        <v>39</v>
      </c>
      <c r="J11" s="23"/>
      <c r="K11" s="51"/>
      <c r="L11" s="52"/>
    </row>
    <row r="12" spans="1:12" s="17" customFormat="1" ht="13" x14ac:dyDescent="0.2">
      <c r="A12" s="21"/>
      <c r="B12" s="17" t="s">
        <v>23</v>
      </c>
      <c r="D12" s="23"/>
      <c r="I12" s="24" t="s">
        <v>39</v>
      </c>
      <c r="J12" s="23"/>
      <c r="K12" s="51"/>
      <c r="L12" s="52"/>
    </row>
    <row r="13" spans="1:12" s="17" customFormat="1" ht="13" x14ac:dyDescent="0.2">
      <c r="A13" s="21" t="s">
        <v>53</v>
      </c>
      <c r="D13" s="23"/>
      <c r="J13" s="23"/>
      <c r="K13" s="51"/>
      <c r="L13" s="52"/>
    </row>
    <row r="14" spans="1:12" s="17" customFormat="1" ht="13" x14ac:dyDescent="0.2">
      <c r="A14" s="21"/>
      <c r="B14" s="17" t="s">
        <v>25</v>
      </c>
      <c r="D14" s="23"/>
      <c r="I14" s="24" t="s">
        <v>39</v>
      </c>
      <c r="J14" s="23"/>
      <c r="K14" s="51"/>
      <c r="L14" s="52"/>
    </row>
    <row r="15" spans="1:12" s="17" customFormat="1" ht="13" x14ac:dyDescent="0.2">
      <c r="A15" s="21"/>
      <c r="B15" s="17" t="s">
        <v>26</v>
      </c>
      <c r="D15" s="23"/>
      <c r="I15" s="24" t="s">
        <v>39</v>
      </c>
      <c r="J15" s="23"/>
      <c r="K15" s="51"/>
      <c r="L15" s="52"/>
    </row>
    <row r="16" spans="1:12" s="17" customFormat="1" ht="13" x14ac:dyDescent="0.2">
      <c r="A16" s="21" t="s">
        <v>4</v>
      </c>
      <c r="D16" s="22"/>
      <c r="J16" s="22"/>
      <c r="K16" s="51">
        <f>ROUNDDOWN((J17+J18+J19)/1000,0)</f>
        <v>0</v>
      </c>
      <c r="L16" s="58"/>
    </row>
    <row r="17" spans="1:12" s="17" customFormat="1" ht="13" x14ac:dyDescent="0.2">
      <c r="A17" s="21" t="s">
        <v>60</v>
      </c>
      <c r="B17" s="17" t="s">
        <v>83</v>
      </c>
      <c r="C17" s="17" t="s">
        <v>87</v>
      </c>
      <c r="D17" s="23"/>
      <c r="E17" s="17" t="s">
        <v>36</v>
      </c>
      <c r="F17" s="17" t="s">
        <v>37</v>
      </c>
      <c r="H17" s="17" t="s">
        <v>41</v>
      </c>
      <c r="I17" s="24" t="s">
        <v>71</v>
      </c>
      <c r="J17" s="23">
        <f>D17*G17</f>
        <v>0</v>
      </c>
      <c r="K17" s="53"/>
      <c r="L17" s="52"/>
    </row>
    <row r="18" spans="1:12" s="17" customFormat="1" ht="13" x14ac:dyDescent="0.2">
      <c r="A18" s="21"/>
      <c r="B18" s="17" t="s">
        <v>84</v>
      </c>
      <c r="C18" s="17" t="s">
        <v>87</v>
      </c>
      <c r="D18" s="23"/>
      <c r="E18" s="17" t="s">
        <v>36</v>
      </c>
      <c r="F18" s="17" t="s">
        <v>37</v>
      </c>
      <c r="H18" s="17" t="s">
        <v>40</v>
      </c>
      <c r="I18" s="24" t="s">
        <v>71</v>
      </c>
      <c r="J18" s="23">
        <f>D18*G18</f>
        <v>0</v>
      </c>
      <c r="K18" s="51"/>
      <c r="L18" s="52"/>
    </row>
    <row r="19" spans="1:12" s="17" customFormat="1" ht="13" x14ac:dyDescent="0.2">
      <c r="A19" s="21" t="s">
        <v>61</v>
      </c>
      <c r="B19" s="17" t="s">
        <v>72</v>
      </c>
      <c r="D19" s="23"/>
      <c r="I19" s="24" t="s">
        <v>39</v>
      </c>
      <c r="J19" s="23"/>
      <c r="K19" s="51"/>
      <c r="L19" s="52"/>
    </row>
    <row r="20" spans="1:12" s="17" customFormat="1" ht="13" x14ac:dyDescent="0.2">
      <c r="A20" s="21"/>
      <c r="D20" s="23"/>
      <c r="I20" s="24"/>
      <c r="J20" s="23"/>
      <c r="K20" s="51"/>
      <c r="L20" s="52"/>
    </row>
    <row r="21" spans="1:12" s="17" customFormat="1" ht="13" x14ac:dyDescent="0.2">
      <c r="A21" s="21" t="s">
        <v>5</v>
      </c>
      <c r="D21" s="22"/>
      <c r="J21" s="22"/>
      <c r="K21" s="51">
        <f>ROUNDDOWN((J22+J23+J24)/1000,0)</f>
        <v>0</v>
      </c>
      <c r="L21" s="52"/>
    </row>
    <row r="22" spans="1:12" s="17" customFormat="1" ht="13" x14ac:dyDescent="0.2">
      <c r="A22" s="21" t="s">
        <v>28</v>
      </c>
      <c r="B22" s="17" t="s">
        <v>27</v>
      </c>
      <c r="D22" s="23"/>
      <c r="I22" s="24" t="s">
        <v>39</v>
      </c>
      <c r="J22" s="23"/>
      <c r="K22" s="51"/>
      <c r="L22" s="52"/>
    </row>
    <row r="23" spans="1:12" s="17" customFormat="1" ht="13" x14ac:dyDescent="0.2">
      <c r="A23" s="21"/>
      <c r="B23" s="17" t="s">
        <v>85</v>
      </c>
      <c r="D23" s="23"/>
      <c r="I23" s="24" t="s">
        <v>39</v>
      </c>
      <c r="J23" s="23"/>
      <c r="K23" s="51"/>
      <c r="L23" s="52"/>
    </row>
    <row r="24" spans="1:12" s="17" customFormat="1" ht="13" x14ac:dyDescent="0.2">
      <c r="A24" s="21" t="s">
        <v>192</v>
      </c>
      <c r="B24" s="17" t="s">
        <v>85</v>
      </c>
      <c r="D24" s="23"/>
      <c r="I24" s="24" t="s">
        <v>39</v>
      </c>
      <c r="J24" s="23"/>
      <c r="K24" s="51"/>
      <c r="L24" s="52"/>
    </row>
    <row r="25" spans="1:12" s="17" customFormat="1" ht="13" x14ac:dyDescent="0.2">
      <c r="A25" s="21"/>
      <c r="D25" s="23"/>
      <c r="J25" s="23"/>
      <c r="K25" s="53"/>
      <c r="L25" s="52"/>
    </row>
    <row r="26" spans="1:12" s="17" customFormat="1" ht="13" x14ac:dyDescent="0.2">
      <c r="A26" s="21" t="s">
        <v>6</v>
      </c>
      <c r="D26" s="22"/>
      <c r="J26" s="22"/>
      <c r="K26" s="51">
        <f>ROUNDDOWN((J27+J28+J29+J30+J31+J32+J33+J34)/1000,0)</f>
        <v>0</v>
      </c>
      <c r="L26" s="58"/>
    </row>
    <row r="27" spans="1:12" s="17" customFormat="1" ht="13" x14ac:dyDescent="0.2">
      <c r="A27" s="21" t="s">
        <v>54</v>
      </c>
      <c r="B27" s="17" t="s">
        <v>193</v>
      </c>
      <c r="D27" s="23"/>
      <c r="I27" s="24" t="s">
        <v>39</v>
      </c>
      <c r="J27" s="23"/>
      <c r="K27" s="51"/>
      <c r="L27" s="52"/>
    </row>
    <row r="28" spans="1:12" s="17" customFormat="1" ht="13" x14ac:dyDescent="0.2">
      <c r="A28" s="21" t="s">
        <v>55</v>
      </c>
      <c r="B28" s="17" t="s">
        <v>46</v>
      </c>
      <c r="D28" s="23"/>
      <c r="I28" s="24" t="s">
        <v>39</v>
      </c>
      <c r="J28" s="23"/>
      <c r="K28" s="51"/>
      <c r="L28" s="52"/>
    </row>
    <row r="29" spans="1:12" s="17" customFormat="1" ht="13" x14ac:dyDescent="0.2">
      <c r="A29" s="21" t="s">
        <v>56</v>
      </c>
      <c r="B29" s="17" t="s">
        <v>113</v>
      </c>
      <c r="D29" s="23"/>
      <c r="I29" s="24" t="s">
        <v>39</v>
      </c>
      <c r="J29" s="23"/>
      <c r="K29" s="51"/>
      <c r="L29" s="52"/>
    </row>
    <row r="30" spans="1:12" s="17" customFormat="1" ht="13" x14ac:dyDescent="0.2">
      <c r="A30" s="21" t="s">
        <v>57</v>
      </c>
      <c r="B30" s="17" t="s">
        <v>48</v>
      </c>
      <c r="D30" s="23"/>
      <c r="I30" s="24" t="s">
        <v>39</v>
      </c>
      <c r="J30" s="23"/>
      <c r="K30" s="51"/>
      <c r="L30" s="52"/>
    </row>
    <row r="31" spans="1:12" s="17" customFormat="1" ht="13" x14ac:dyDescent="0.2">
      <c r="A31" s="21" t="s">
        <v>58</v>
      </c>
      <c r="B31" s="17" t="s">
        <v>49</v>
      </c>
      <c r="D31" s="23"/>
      <c r="I31" s="24" t="s">
        <v>39</v>
      </c>
      <c r="J31" s="23"/>
      <c r="K31" s="51"/>
      <c r="L31" s="52"/>
    </row>
    <row r="32" spans="1:12" s="17" customFormat="1" ht="13" x14ac:dyDescent="0.2">
      <c r="A32" s="21" t="s">
        <v>59</v>
      </c>
      <c r="B32" s="17" t="s">
        <v>35</v>
      </c>
      <c r="C32" s="17" t="s">
        <v>87</v>
      </c>
      <c r="D32" s="23"/>
      <c r="E32" s="17" t="s">
        <v>36</v>
      </c>
      <c r="F32" s="17" t="s">
        <v>37</v>
      </c>
      <c r="H32" s="17" t="s">
        <v>41</v>
      </c>
      <c r="I32" s="24" t="s">
        <v>39</v>
      </c>
      <c r="J32" s="23">
        <f>D32*G32</f>
        <v>0</v>
      </c>
      <c r="K32" s="51"/>
      <c r="L32" s="52"/>
    </row>
    <row r="33" spans="1:12" s="17" customFormat="1" ht="13" x14ac:dyDescent="0.2">
      <c r="A33" s="21"/>
      <c r="B33" s="17" t="s">
        <v>24</v>
      </c>
      <c r="D33" s="23"/>
      <c r="I33" s="24" t="s">
        <v>39</v>
      </c>
      <c r="J33" s="23"/>
      <c r="K33" s="51"/>
      <c r="L33" s="52"/>
    </row>
    <row r="34" spans="1:12" s="17" customFormat="1" ht="13" x14ac:dyDescent="0.2">
      <c r="A34" s="21"/>
      <c r="B34" s="17" t="s">
        <v>50</v>
      </c>
      <c r="D34" s="23"/>
      <c r="I34" s="24" t="s">
        <v>39</v>
      </c>
      <c r="J34" s="23"/>
      <c r="K34" s="51"/>
      <c r="L34" s="52"/>
    </row>
    <row r="35" spans="1:12" s="17" customFormat="1" ht="13" x14ac:dyDescent="0.2">
      <c r="A35" s="21"/>
      <c r="D35" s="23"/>
      <c r="I35" s="24"/>
      <c r="J35" s="23"/>
      <c r="K35" s="51"/>
      <c r="L35" s="52"/>
    </row>
    <row r="36" spans="1:12" s="17" customFormat="1" ht="13" x14ac:dyDescent="0.2">
      <c r="A36" s="154" t="s">
        <v>191</v>
      </c>
      <c r="B36" s="155"/>
      <c r="C36" s="25"/>
      <c r="D36" s="26">
        <f>SUM(L6)*1000</f>
        <v>0</v>
      </c>
      <c r="E36" s="25" t="s">
        <v>36</v>
      </c>
      <c r="F36" s="25" t="s">
        <v>37</v>
      </c>
      <c r="G36" s="25">
        <v>30</v>
      </c>
      <c r="H36" s="25" t="s">
        <v>44</v>
      </c>
      <c r="I36" s="27" t="s">
        <v>39</v>
      </c>
      <c r="J36" s="26">
        <f>D36*G36%</f>
        <v>0</v>
      </c>
      <c r="K36" s="54"/>
      <c r="L36" s="55">
        <f>ROUNDDOWN((J36)/1000,0)</f>
        <v>0</v>
      </c>
    </row>
    <row r="37" spans="1:12" s="17" customFormat="1" ht="13.5" thickBot="1" x14ac:dyDescent="0.25">
      <c r="A37" s="201" t="s">
        <v>74</v>
      </c>
      <c r="B37" s="202"/>
      <c r="C37" s="202"/>
      <c r="D37" s="202"/>
      <c r="E37" s="202"/>
      <c r="F37" s="202"/>
      <c r="G37" s="202"/>
      <c r="H37" s="202"/>
      <c r="I37" s="202"/>
      <c r="J37" s="203"/>
      <c r="K37" s="59"/>
      <c r="L37" s="60">
        <f>L6+L36</f>
        <v>0</v>
      </c>
    </row>
    <row r="38" spans="1:12" s="17" customFormat="1" ht="13" x14ac:dyDescent="0.2">
      <c r="A38" s="28" t="s">
        <v>93</v>
      </c>
      <c r="B38" s="29"/>
      <c r="C38" s="29"/>
      <c r="D38" s="29"/>
      <c r="E38" s="29"/>
      <c r="F38" s="29"/>
      <c r="G38" s="29"/>
      <c r="H38" s="29"/>
      <c r="I38" s="29"/>
      <c r="J38" s="29"/>
      <c r="K38" s="199">
        <f>L37*1000</f>
        <v>0</v>
      </c>
      <c r="L38" s="200"/>
    </row>
    <row r="39" spans="1:12" s="17" customFormat="1" ht="13" x14ac:dyDescent="0.2">
      <c r="A39" s="30" t="s">
        <v>95</v>
      </c>
      <c r="B39" s="31"/>
      <c r="C39" s="31"/>
      <c r="D39" s="31"/>
      <c r="E39" s="31"/>
      <c r="F39" s="31"/>
      <c r="G39" s="31"/>
      <c r="H39" s="31"/>
      <c r="I39" s="31"/>
      <c r="J39" s="32"/>
      <c r="K39" s="204">
        <f>ROUNDDOWN(L37*1000*(0.1/1.1),0)</f>
        <v>0</v>
      </c>
      <c r="L39" s="205"/>
    </row>
    <row r="40" spans="1:12" s="17" customFormat="1" ht="13" x14ac:dyDescent="0.2">
      <c r="B40" s="33"/>
      <c r="D40" s="23"/>
      <c r="J40" s="23"/>
    </row>
    <row r="41" spans="1:12" s="17" customFormat="1" ht="13" x14ac:dyDescent="0.2">
      <c r="A41" s="158" t="s">
        <v>81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 t="s">
        <v>77</v>
      </c>
      <c r="L41" s="158"/>
    </row>
    <row r="42" spans="1:12" s="17" customFormat="1" ht="13" x14ac:dyDescent="0.2">
      <c r="A42" s="18" t="s">
        <v>8</v>
      </c>
      <c r="B42" s="25"/>
      <c r="C42" s="25"/>
      <c r="D42" s="26"/>
      <c r="E42" s="25"/>
      <c r="F42" s="25"/>
      <c r="G42" s="25"/>
      <c r="H42" s="25"/>
      <c r="I42" s="25"/>
      <c r="J42" s="34"/>
      <c r="K42" s="190">
        <f>SUM(K43:K47)</f>
        <v>0</v>
      </c>
      <c r="L42" s="191"/>
    </row>
    <row r="43" spans="1:12" s="17" customFormat="1" ht="13" x14ac:dyDescent="0.2">
      <c r="A43" s="21" t="s">
        <v>18</v>
      </c>
      <c r="D43" s="23"/>
      <c r="J43" s="35"/>
      <c r="K43" s="36">
        <f>SUM(J44:J45)</f>
        <v>0</v>
      </c>
      <c r="L43" s="37"/>
    </row>
    <row r="44" spans="1:12" s="17" customFormat="1" ht="13" x14ac:dyDescent="0.2">
      <c r="A44" s="21"/>
      <c r="B44" s="22" t="s">
        <v>34</v>
      </c>
      <c r="C44" s="22"/>
      <c r="D44" s="23"/>
      <c r="I44" s="24" t="s">
        <v>39</v>
      </c>
      <c r="J44" s="35"/>
      <c r="K44" s="21"/>
      <c r="L44" s="38"/>
    </row>
    <row r="45" spans="1:12" s="17" customFormat="1" ht="13" x14ac:dyDescent="0.2">
      <c r="A45" s="21"/>
      <c r="B45" s="22" t="s">
        <v>33</v>
      </c>
      <c r="C45" s="22"/>
      <c r="D45" s="23"/>
      <c r="I45" s="24" t="s">
        <v>39</v>
      </c>
      <c r="J45" s="35"/>
      <c r="K45" s="21"/>
      <c r="L45" s="38"/>
    </row>
    <row r="46" spans="1:12" s="17" customFormat="1" ht="13" x14ac:dyDescent="0.2">
      <c r="A46" s="21" t="s">
        <v>19</v>
      </c>
      <c r="D46" s="23"/>
      <c r="J46" s="35"/>
      <c r="K46" s="36">
        <f>J47</f>
        <v>0</v>
      </c>
      <c r="L46" s="37"/>
    </row>
    <row r="47" spans="1:12" s="17" customFormat="1" ht="13" x14ac:dyDescent="0.2">
      <c r="A47" s="21"/>
      <c r="B47" s="22" t="s">
        <v>76</v>
      </c>
      <c r="C47" s="22"/>
      <c r="D47" s="23"/>
      <c r="I47" s="24" t="s">
        <v>39</v>
      </c>
      <c r="J47" s="35"/>
      <c r="K47" s="36"/>
      <c r="L47" s="38"/>
    </row>
    <row r="48" spans="1:12" s="17" customFormat="1" ht="13" x14ac:dyDescent="0.2">
      <c r="A48" s="30"/>
      <c r="B48" s="31"/>
      <c r="C48" s="31"/>
      <c r="D48" s="39"/>
      <c r="E48" s="31"/>
      <c r="F48" s="31"/>
      <c r="G48" s="31"/>
      <c r="H48" s="31"/>
      <c r="I48" s="31"/>
      <c r="J48" s="40"/>
      <c r="K48" s="30"/>
      <c r="L48" s="32"/>
    </row>
    <row r="49" spans="1:12" s="17" customFormat="1" ht="13" x14ac:dyDescent="0.2">
      <c r="A49" s="41" t="s">
        <v>105</v>
      </c>
      <c r="B49" s="42"/>
      <c r="C49" s="42"/>
      <c r="D49" s="42"/>
      <c r="E49" s="42"/>
      <c r="F49" s="42"/>
      <c r="G49" s="42"/>
      <c r="H49" s="42"/>
      <c r="I49" s="42"/>
      <c r="J49" s="43"/>
      <c r="K49" s="194">
        <f>ROUNDDOWN(K42*(0.1/1.1),0)</f>
        <v>0</v>
      </c>
      <c r="L49" s="195"/>
    </row>
    <row r="50" spans="1:12" s="17" customFormat="1" ht="13" x14ac:dyDescent="0.2">
      <c r="K50" s="44"/>
      <c r="L50" s="44"/>
    </row>
    <row r="51" spans="1:12" s="17" customFormat="1" ht="13" x14ac:dyDescent="0.2">
      <c r="A51" s="159" t="s">
        <v>94</v>
      </c>
      <c r="B51" s="188"/>
      <c r="C51" s="188"/>
      <c r="D51" s="188"/>
      <c r="E51" s="188"/>
      <c r="F51" s="188"/>
      <c r="G51" s="188"/>
      <c r="H51" s="188"/>
      <c r="I51" s="188"/>
      <c r="J51" s="189"/>
      <c r="K51" s="197">
        <f>K38+K42</f>
        <v>0</v>
      </c>
      <c r="L51" s="198"/>
    </row>
    <row r="52" spans="1:12" s="17" customFormat="1" ht="13" x14ac:dyDescent="0.2">
      <c r="A52" s="159" t="s">
        <v>96</v>
      </c>
      <c r="B52" s="188"/>
      <c r="C52" s="188"/>
      <c r="D52" s="188"/>
      <c r="E52" s="188"/>
      <c r="F52" s="188"/>
      <c r="G52" s="188"/>
      <c r="H52" s="188"/>
      <c r="I52" s="188"/>
      <c r="J52" s="189"/>
      <c r="K52" s="194">
        <f>K39+K49</f>
        <v>0</v>
      </c>
      <c r="L52" s="195"/>
    </row>
    <row r="53" spans="1:12" ht="3.75" customHeight="1" x14ac:dyDescent="0.2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D30"/>
  <sheetViews>
    <sheetView showGridLines="0" topLeftCell="A3" zoomScale="85" zoomScaleNormal="85" workbookViewId="0">
      <selection activeCell="E3" sqref="E1:E1048576"/>
    </sheetView>
  </sheetViews>
  <sheetFormatPr defaultRowHeight="13" x14ac:dyDescent="0.2"/>
  <cols>
    <col min="1" max="1" width="35.36328125" bestFit="1" customWidth="1"/>
    <col min="2" max="4" width="13.453125" customWidth="1"/>
  </cols>
  <sheetData>
    <row r="2" spans="1:4" ht="19.5" x14ac:dyDescent="0.2">
      <c r="A2" s="140" t="s">
        <v>166</v>
      </c>
      <c r="B2" s="140"/>
      <c r="C2" s="140"/>
      <c r="D2" s="140"/>
    </row>
    <row r="3" spans="1:4" ht="19.5" x14ac:dyDescent="0.2">
      <c r="A3" s="61"/>
      <c r="B3" s="61"/>
      <c r="C3" s="61"/>
      <c r="D3" s="61"/>
    </row>
    <row r="4" spans="1:4" s="8" customFormat="1" ht="19.5" customHeight="1" x14ac:dyDescent="0.2">
      <c r="A4" s="8" t="s">
        <v>0</v>
      </c>
    </row>
    <row r="5" spans="1:4" s="17" customFormat="1" ht="19.5" customHeight="1" x14ac:dyDescent="0.2">
      <c r="A5" s="8" t="s">
        <v>106</v>
      </c>
    </row>
    <row r="6" spans="1:4" s="17" customFormat="1" ht="19.5" customHeight="1" x14ac:dyDescent="0.2">
      <c r="A6" s="17" t="s">
        <v>62</v>
      </c>
    </row>
    <row r="7" spans="1:4" s="17" customFormat="1" ht="22.5" customHeight="1" x14ac:dyDescent="0.2">
      <c r="D7" s="24" t="s">
        <v>11</v>
      </c>
    </row>
    <row r="8" spans="1:4" s="46" customFormat="1" ht="22.5" customHeight="1" x14ac:dyDescent="0.2">
      <c r="A8" s="45" t="s">
        <v>1</v>
      </c>
      <c r="B8" s="45" t="s">
        <v>9</v>
      </c>
      <c r="C8" s="9" t="s">
        <v>111</v>
      </c>
      <c r="D8" s="9" t="s">
        <v>112</v>
      </c>
    </row>
    <row r="9" spans="1:4" s="8" customFormat="1" ht="22.5" customHeight="1" x14ac:dyDescent="0.2">
      <c r="A9" s="47" t="s">
        <v>197</v>
      </c>
      <c r="B9" s="47">
        <f t="shared" ref="B9:B22" si="0">SUM(C9:D9)</f>
        <v>0</v>
      </c>
      <c r="C9" s="47">
        <f>SUM(C10:C11)</f>
        <v>0</v>
      </c>
      <c r="D9" s="47">
        <f>SUM(D10:D11)</f>
        <v>0</v>
      </c>
    </row>
    <row r="10" spans="1:4" s="8" customFormat="1" ht="22.5" customHeight="1" x14ac:dyDescent="0.2">
      <c r="A10" s="48" t="s">
        <v>12</v>
      </c>
      <c r="B10" s="48">
        <f t="shared" si="0"/>
        <v>0</v>
      </c>
      <c r="C10" s="48"/>
      <c r="D10" s="48"/>
    </row>
    <row r="11" spans="1:4" s="8" customFormat="1" ht="22.5" customHeight="1" x14ac:dyDescent="0.2">
      <c r="A11" s="49" t="s">
        <v>13</v>
      </c>
      <c r="B11" s="49">
        <f t="shared" si="0"/>
        <v>0</v>
      </c>
      <c r="C11" s="49"/>
      <c r="D11" s="49"/>
    </row>
    <row r="12" spans="1:4" s="8" customFormat="1" ht="22.5" customHeight="1" x14ac:dyDescent="0.2">
      <c r="A12" s="48" t="s">
        <v>198</v>
      </c>
      <c r="B12" s="48">
        <f t="shared" si="0"/>
        <v>0</v>
      </c>
      <c r="C12" s="48">
        <f>SUM(C13:C16)</f>
        <v>0</v>
      </c>
      <c r="D12" s="48">
        <f>SUM(D13:D16)</f>
        <v>0</v>
      </c>
    </row>
    <row r="13" spans="1:4" s="8" customFormat="1" ht="22.5" customHeight="1" x14ac:dyDescent="0.2">
      <c r="A13" s="48" t="s">
        <v>14</v>
      </c>
      <c r="B13" s="48">
        <f t="shared" si="0"/>
        <v>0</v>
      </c>
      <c r="C13" s="48"/>
      <c r="D13" s="48"/>
    </row>
    <row r="14" spans="1:4" s="8" customFormat="1" ht="22.5" customHeight="1" x14ac:dyDescent="0.2">
      <c r="A14" s="48" t="s">
        <v>15</v>
      </c>
      <c r="B14" s="48">
        <f t="shared" si="0"/>
        <v>0</v>
      </c>
      <c r="C14" s="48"/>
      <c r="D14" s="48"/>
    </row>
    <row r="15" spans="1:4" s="8" customFormat="1" ht="22.5" customHeight="1" x14ac:dyDescent="0.2">
      <c r="A15" s="48" t="s">
        <v>16</v>
      </c>
      <c r="B15" s="48">
        <f t="shared" si="0"/>
        <v>0</v>
      </c>
      <c r="C15" s="48"/>
      <c r="D15" s="48"/>
    </row>
    <row r="16" spans="1:4" s="8" customFormat="1" ht="22.5" customHeight="1" x14ac:dyDescent="0.2">
      <c r="A16" s="48" t="s">
        <v>17</v>
      </c>
      <c r="B16" s="48">
        <f t="shared" si="0"/>
        <v>0</v>
      </c>
      <c r="C16" s="48"/>
      <c r="D16" s="48"/>
    </row>
    <row r="17" spans="1:4" s="8" customFormat="1" ht="22.5" customHeight="1" x14ac:dyDescent="0.2">
      <c r="A17" s="62" t="s">
        <v>199</v>
      </c>
      <c r="B17" s="13">
        <f t="shared" si="0"/>
        <v>0</v>
      </c>
      <c r="C17" s="13">
        <f>SUM(C9,C12)</f>
        <v>0</v>
      </c>
      <c r="D17" s="13">
        <f>SUM(D9,D12)</f>
        <v>0</v>
      </c>
    </row>
    <row r="18" spans="1:4" s="8" customFormat="1" ht="22.5" customHeight="1" x14ac:dyDescent="0.2">
      <c r="A18" s="11" t="s">
        <v>200</v>
      </c>
      <c r="B18" s="11">
        <f t="shared" si="0"/>
        <v>0</v>
      </c>
      <c r="C18" s="11">
        <f>ROUNDDOWN((C17/1000*10%),0)*1000</f>
        <v>0</v>
      </c>
      <c r="D18" s="11">
        <f>ROUNDDOWN((D17/1000*10%),0)*1000</f>
        <v>0</v>
      </c>
    </row>
    <row r="19" spans="1:4" s="8" customFormat="1" ht="22.5" customHeight="1" x14ac:dyDescent="0.2">
      <c r="A19" s="49" t="s">
        <v>201</v>
      </c>
      <c r="B19" s="11">
        <f t="shared" si="0"/>
        <v>0</v>
      </c>
      <c r="C19" s="11"/>
      <c r="D19" s="11"/>
    </row>
    <row r="20" spans="1:4" s="8" customFormat="1" ht="22.5" customHeight="1" x14ac:dyDescent="0.2">
      <c r="A20" s="9" t="s">
        <v>114</v>
      </c>
      <c r="B20" s="11">
        <f t="shared" si="0"/>
        <v>0</v>
      </c>
      <c r="C20" s="11">
        <f>SUM(C17:C19)</f>
        <v>0</v>
      </c>
      <c r="D20" s="11">
        <f>SUM(D17:D19)</f>
        <v>0</v>
      </c>
    </row>
    <row r="21" spans="1:4" s="8" customFormat="1" ht="22.5" customHeight="1" x14ac:dyDescent="0.2">
      <c r="A21" s="50" t="s">
        <v>80</v>
      </c>
      <c r="B21" s="11">
        <f t="shared" si="0"/>
        <v>0</v>
      </c>
      <c r="C21" s="11">
        <f>ROUNDDOWN(C20*0.1,0)</f>
        <v>0</v>
      </c>
      <c r="D21" s="11">
        <f>ROUNDDOWN(D20*0.1,0)</f>
        <v>0</v>
      </c>
    </row>
    <row r="22" spans="1:4" s="8" customFormat="1" ht="22.5" customHeight="1" x14ac:dyDescent="0.2">
      <c r="A22" s="9" t="s">
        <v>63</v>
      </c>
      <c r="B22" s="11">
        <f t="shared" si="0"/>
        <v>0</v>
      </c>
      <c r="C22" s="11">
        <f>SUM(C20:C21)</f>
        <v>0</v>
      </c>
      <c r="D22" s="11">
        <f>SUM(D20:D21)</f>
        <v>0</v>
      </c>
    </row>
    <row r="23" spans="1:4" s="8" customFormat="1" ht="22.5" customHeight="1" x14ac:dyDescent="0.2">
      <c r="A23" s="50" t="s">
        <v>64</v>
      </c>
      <c r="B23" s="11">
        <f>B22</f>
        <v>0</v>
      </c>
      <c r="C23" s="11">
        <f>C22</f>
        <v>0</v>
      </c>
      <c r="D23" s="11">
        <f>D22</f>
        <v>0</v>
      </c>
    </row>
    <row r="24" spans="1:4" s="8" customFormat="1" ht="22.5" customHeight="1" x14ac:dyDescent="0.2">
      <c r="A24" s="50" t="s">
        <v>65</v>
      </c>
      <c r="B24" s="11">
        <f>B21</f>
        <v>0</v>
      </c>
      <c r="C24" s="11">
        <f>C21</f>
        <v>0</v>
      </c>
      <c r="D24" s="11">
        <f>D21</f>
        <v>0</v>
      </c>
    </row>
    <row r="25" spans="1:4" s="8" customFormat="1" ht="22.5" customHeight="1" x14ac:dyDescent="0.2">
      <c r="A25" s="97" t="s">
        <v>115</v>
      </c>
      <c r="B25" s="23"/>
      <c r="C25" s="23"/>
      <c r="D25" s="23"/>
    </row>
    <row r="28" spans="1:4" x14ac:dyDescent="0.2">
      <c r="A28" s="15" t="s">
        <v>86</v>
      </c>
      <c r="B28" s="3"/>
      <c r="C28" s="3"/>
      <c r="D28" s="3"/>
    </row>
    <row r="30" spans="1:4" x14ac:dyDescent="0.2">
      <c r="A30" s="16" t="s">
        <v>172</v>
      </c>
    </row>
  </sheetData>
  <mergeCells count="1">
    <mergeCell ref="A2:D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2:D25"/>
  <sheetViews>
    <sheetView showGridLines="0" zoomScale="85" zoomScaleNormal="85" workbookViewId="0">
      <selection activeCell="E1" sqref="E1:E1048576"/>
    </sheetView>
  </sheetViews>
  <sheetFormatPr defaultRowHeight="13" x14ac:dyDescent="0.2"/>
  <cols>
    <col min="1" max="1" width="35.36328125" bestFit="1" customWidth="1"/>
    <col min="2" max="4" width="13.453125" customWidth="1"/>
  </cols>
  <sheetData>
    <row r="2" spans="1:4" ht="19.5" x14ac:dyDescent="0.2">
      <c r="A2" s="141" t="s">
        <v>168</v>
      </c>
      <c r="B2" s="141"/>
      <c r="C2" s="141"/>
      <c r="D2" s="141"/>
    </row>
    <row r="4" spans="1:4" s="8" customFormat="1" ht="18.75" customHeight="1" x14ac:dyDescent="0.2">
      <c r="A4" s="8" t="s">
        <v>0</v>
      </c>
    </row>
    <row r="5" spans="1:4" s="17" customFormat="1" ht="18.75" customHeight="1" x14ac:dyDescent="0.2">
      <c r="A5" s="8" t="s">
        <v>106</v>
      </c>
    </row>
    <row r="6" spans="1:4" s="17" customFormat="1" ht="18.75" customHeight="1" x14ac:dyDescent="0.2">
      <c r="A6" s="17" t="s">
        <v>181</v>
      </c>
    </row>
    <row r="7" spans="1:4" s="17" customFormat="1" ht="22.5" customHeight="1" x14ac:dyDescent="0.2">
      <c r="D7" s="24" t="s">
        <v>11</v>
      </c>
    </row>
    <row r="8" spans="1:4" s="46" customFormat="1" ht="22.5" customHeight="1" x14ac:dyDescent="0.2">
      <c r="A8" s="45" t="s">
        <v>1</v>
      </c>
      <c r="B8" s="45" t="s">
        <v>9</v>
      </c>
      <c r="C8" s="9" t="s">
        <v>111</v>
      </c>
      <c r="D8" s="9" t="s">
        <v>112</v>
      </c>
    </row>
    <row r="9" spans="1:4" s="8" customFormat="1" ht="22.5" customHeight="1" x14ac:dyDescent="0.2">
      <c r="A9" s="47" t="s">
        <v>2</v>
      </c>
      <c r="B9" s="47">
        <f t="shared" ref="B9:B20" si="0">SUM(C9:D9)</f>
        <v>0</v>
      </c>
      <c r="C9" s="47">
        <f>SUM(C10:C15)</f>
        <v>0</v>
      </c>
      <c r="D9" s="47">
        <f t="shared" ref="D9" si="1">SUM(D10:D15)</f>
        <v>0</v>
      </c>
    </row>
    <row r="10" spans="1:4" s="8" customFormat="1" ht="22.5" customHeight="1" x14ac:dyDescent="0.2">
      <c r="A10" s="48" t="s">
        <v>159</v>
      </c>
      <c r="B10" s="48">
        <f t="shared" si="0"/>
        <v>0</v>
      </c>
      <c r="C10" s="48">
        <v>0</v>
      </c>
      <c r="D10" s="48">
        <v>0</v>
      </c>
    </row>
    <row r="11" spans="1:4" s="8" customFormat="1" ht="22.5" customHeight="1" x14ac:dyDescent="0.2">
      <c r="A11" s="48" t="s">
        <v>160</v>
      </c>
      <c r="B11" s="48">
        <f t="shared" si="0"/>
        <v>0</v>
      </c>
      <c r="C11" s="48">
        <v>0</v>
      </c>
      <c r="D11" s="48">
        <v>0</v>
      </c>
    </row>
    <row r="12" spans="1:4" s="23" customFormat="1" ht="22.5" customHeight="1" x14ac:dyDescent="0.2">
      <c r="A12" s="48" t="s">
        <v>161</v>
      </c>
      <c r="B12" s="48">
        <f t="shared" si="0"/>
        <v>0</v>
      </c>
      <c r="C12" s="48">
        <v>0</v>
      </c>
      <c r="D12" s="48">
        <v>0</v>
      </c>
    </row>
    <row r="13" spans="1:4" s="23" customFormat="1" ht="22.5" customHeight="1" x14ac:dyDescent="0.2">
      <c r="A13" s="48" t="s">
        <v>162</v>
      </c>
      <c r="B13" s="48">
        <f t="shared" si="0"/>
        <v>0</v>
      </c>
      <c r="C13" s="48">
        <v>0</v>
      </c>
      <c r="D13" s="48">
        <v>0</v>
      </c>
    </row>
    <row r="14" spans="1:4" s="23" customFormat="1" ht="22.5" customHeight="1" x14ac:dyDescent="0.2">
      <c r="A14" s="48" t="s">
        <v>163</v>
      </c>
      <c r="B14" s="48">
        <f t="shared" si="0"/>
        <v>0</v>
      </c>
      <c r="C14" s="48">
        <v>0</v>
      </c>
      <c r="D14" s="48">
        <v>0</v>
      </c>
    </row>
    <row r="15" spans="1:4" s="8" customFormat="1" ht="22.5" customHeight="1" x14ac:dyDescent="0.2">
      <c r="A15" s="49" t="s">
        <v>164</v>
      </c>
      <c r="B15" s="49">
        <f t="shared" si="0"/>
        <v>0</v>
      </c>
      <c r="C15" s="48">
        <v>0</v>
      </c>
      <c r="D15" s="48">
        <v>0</v>
      </c>
    </row>
    <row r="16" spans="1:4" s="8" customFormat="1" ht="22.5" customHeight="1" x14ac:dyDescent="0.2">
      <c r="A16" s="11" t="s">
        <v>7</v>
      </c>
      <c r="B16" s="11">
        <f t="shared" si="0"/>
        <v>0</v>
      </c>
      <c r="C16" s="11">
        <f>ROUNDDOWN((C9/1000*30%),0)*1000</f>
        <v>0</v>
      </c>
      <c r="D16" s="11">
        <f>ROUNDDOWN((D9/1000*30%),0)*1000</f>
        <v>0</v>
      </c>
    </row>
    <row r="17" spans="1:4" s="8" customFormat="1" ht="22.5" customHeight="1" x14ac:dyDescent="0.2">
      <c r="A17" s="49" t="s">
        <v>8</v>
      </c>
      <c r="B17" s="11">
        <f t="shared" si="0"/>
        <v>0</v>
      </c>
      <c r="C17" s="11"/>
      <c r="D17" s="11"/>
    </row>
    <row r="18" spans="1:4" s="8" customFormat="1" ht="22.5" customHeight="1" x14ac:dyDescent="0.2">
      <c r="A18" s="9" t="s">
        <v>183</v>
      </c>
      <c r="B18" s="11">
        <f t="shared" si="0"/>
        <v>0</v>
      </c>
      <c r="C18" s="11">
        <f>SUM(C17+C16+C9)</f>
        <v>0</v>
      </c>
      <c r="D18" s="11">
        <f>SUM(D17+D16+D9)</f>
        <v>0</v>
      </c>
    </row>
    <row r="19" spans="1:4" s="8" customFormat="1" ht="22.5" customHeight="1" x14ac:dyDescent="0.2">
      <c r="A19" s="50" t="s">
        <v>80</v>
      </c>
      <c r="B19" s="11">
        <f t="shared" si="0"/>
        <v>0</v>
      </c>
      <c r="C19" s="11">
        <f>ROUNDDOWN(C18*0.1,0)</f>
        <v>0</v>
      </c>
      <c r="D19" s="11">
        <f>ROUNDDOWN(D18*0.1,0)</f>
        <v>0</v>
      </c>
    </row>
    <row r="20" spans="1:4" s="8" customFormat="1" ht="22.5" customHeight="1" x14ac:dyDescent="0.2">
      <c r="A20" s="9" t="s">
        <v>63</v>
      </c>
      <c r="B20" s="11">
        <f t="shared" si="0"/>
        <v>0</v>
      </c>
      <c r="C20" s="11">
        <f>SUM(C18:C19)</f>
        <v>0</v>
      </c>
      <c r="D20" s="11">
        <f>SUM(D18:D19)</f>
        <v>0</v>
      </c>
    </row>
    <row r="21" spans="1:4" s="8" customFormat="1" ht="22.5" customHeight="1" x14ac:dyDescent="0.2">
      <c r="A21" s="50" t="s">
        <v>64</v>
      </c>
      <c r="B21" s="11">
        <f>B20</f>
        <v>0</v>
      </c>
      <c r="C21" s="11">
        <f>C20</f>
        <v>0</v>
      </c>
      <c r="D21" s="11">
        <f>D20</f>
        <v>0</v>
      </c>
    </row>
    <row r="22" spans="1:4" s="8" customFormat="1" ht="22.5" customHeight="1" x14ac:dyDescent="0.2">
      <c r="A22" s="50" t="s">
        <v>65</v>
      </c>
      <c r="B22" s="11">
        <f>B19</f>
        <v>0</v>
      </c>
      <c r="C22" s="11">
        <f>C19</f>
        <v>0</v>
      </c>
      <c r="D22" s="11">
        <f>D19</f>
        <v>0</v>
      </c>
    </row>
    <row r="23" spans="1:4" s="8" customFormat="1" ht="22.5" customHeight="1" x14ac:dyDescent="0.2">
      <c r="A23" s="97" t="s">
        <v>115</v>
      </c>
      <c r="B23" s="23"/>
      <c r="C23" s="23"/>
      <c r="D23" s="23"/>
    </row>
    <row r="24" spans="1:4" s="17" customFormat="1" x14ac:dyDescent="0.2"/>
    <row r="25" spans="1:4" s="17" customFormat="1" x14ac:dyDescent="0.2"/>
  </sheetData>
  <mergeCells count="1">
    <mergeCell ref="A2:D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D21"/>
  <sheetViews>
    <sheetView showGridLines="0" zoomScale="85" zoomScaleNormal="85" workbookViewId="0">
      <selection activeCell="K12" sqref="K12"/>
    </sheetView>
  </sheetViews>
  <sheetFormatPr defaultRowHeight="13" x14ac:dyDescent="0.2"/>
  <cols>
    <col min="1" max="1" width="35.36328125" bestFit="1" customWidth="1"/>
    <col min="2" max="4" width="12.1796875" customWidth="1"/>
  </cols>
  <sheetData>
    <row r="2" spans="1:4" ht="19.5" x14ac:dyDescent="0.2">
      <c r="A2" s="141" t="s">
        <v>167</v>
      </c>
      <c r="B2" s="141"/>
      <c r="C2" s="141"/>
      <c r="D2" s="141"/>
    </row>
    <row r="3" spans="1:4" s="8" customFormat="1" ht="21" customHeight="1" x14ac:dyDescent="0.2"/>
    <row r="4" spans="1:4" s="8" customFormat="1" ht="18.75" customHeight="1" x14ac:dyDescent="0.2">
      <c r="A4" s="8" t="s">
        <v>0</v>
      </c>
    </row>
    <row r="5" spans="1:4" s="17" customFormat="1" ht="18.75" customHeight="1" x14ac:dyDescent="0.2">
      <c r="A5" s="8" t="s">
        <v>106</v>
      </c>
    </row>
    <row r="6" spans="1:4" s="17" customFormat="1" ht="18.75" customHeight="1" x14ac:dyDescent="0.2">
      <c r="A6" s="17" t="s">
        <v>47</v>
      </c>
    </row>
    <row r="7" spans="1:4" s="17" customFormat="1" ht="18.75" customHeight="1" x14ac:dyDescent="0.2">
      <c r="D7" s="24" t="s">
        <v>11</v>
      </c>
    </row>
    <row r="8" spans="1:4" s="46" customFormat="1" ht="31.5" customHeight="1" x14ac:dyDescent="0.2">
      <c r="A8" s="45" t="s">
        <v>1</v>
      </c>
      <c r="B8" s="45" t="s">
        <v>9</v>
      </c>
      <c r="C8" s="9" t="s">
        <v>111</v>
      </c>
      <c r="D8" s="9" t="s">
        <v>112</v>
      </c>
    </row>
    <row r="9" spans="1:4" s="8" customFormat="1" ht="31.5" customHeight="1" x14ac:dyDescent="0.2">
      <c r="A9" s="47" t="s">
        <v>2</v>
      </c>
      <c r="B9" s="47">
        <f t="shared" ref="B9:B17" si="0">SUM(C9:D9)</f>
        <v>0</v>
      </c>
      <c r="C9" s="47">
        <f>SUM(C10:C13)</f>
        <v>0</v>
      </c>
      <c r="D9" s="47">
        <f>SUM(D10:D13)</f>
        <v>0</v>
      </c>
    </row>
    <row r="10" spans="1:4" s="8" customFormat="1" ht="31.5" customHeight="1" x14ac:dyDescent="0.2">
      <c r="A10" s="48" t="s">
        <v>3</v>
      </c>
      <c r="B10" s="48">
        <f t="shared" si="0"/>
        <v>0</v>
      </c>
      <c r="C10" s="48"/>
      <c r="D10" s="48"/>
    </row>
    <row r="11" spans="1:4" s="8" customFormat="1" ht="31.5" customHeight="1" x14ac:dyDescent="0.2">
      <c r="A11" s="48" t="s">
        <v>4</v>
      </c>
      <c r="B11" s="48">
        <f t="shared" si="0"/>
        <v>0</v>
      </c>
      <c r="C11" s="48"/>
      <c r="D11" s="48"/>
    </row>
    <row r="12" spans="1:4" s="8" customFormat="1" ht="31.5" customHeight="1" x14ac:dyDescent="0.2">
      <c r="A12" s="48" t="s">
        <v>5</v>
      </c>
      <c r="B12" s="48">
        <f t="shared" si="0"/>
        <v>0</v>
      </c>
      <c r="C12" s="48"/>
      <c r="D12" s="48"/>
    </row>
    <row r="13" spans="1:4" s="8" customFormat="1" ht="31.5" customHeight="1" x14ac:dyDescent="0.2">
      <c r="A13" s="48" t="s">
        <v>6</v>
      </c>
      <c r="B13" s="48">
        <f t="shared" si="0"/>
        <v>0</v>
      </c>
      <c r="C13" s="48"/>
      <c r="D13" s="48"/>
    </row>
    <row r="14" spans="1:4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</row>
    <row r="15" spans="1:4" s="8" customFormat="1" ht="31.5" customHeight="1" x14ac:dyDescent="0.2">
      <c r="A15" s="49" t="s">
        <v>8</v>
      </c>
      <c r="B15" s="11">
        <f t="shared" si="0"/>
        <v>0</v>
      </c>
      <c r="C15" s="11"/>
      <c r="D15" s="11"/>
    </row>
    <row r="16" spans="1:4" s="8" customFormat="1" ht="31.5" customHeight="1" x14ac:dyDescent="0.2">
      <c r="A16" s="9" t="s">
        <v>51</v>
      </c>
      <c r="B16" s="11">
        <f t="shared" si="0"/>
        <v>0</v>
      </c>
      <c r="C16" s="11">
        <f>SUM(C9,C14,C15)</f>
        <v>0</v>
      </c>
      <c r="D16" s="11">
        <f>SUM(D9,D14,D15)</f>
        <v>0</v>
      </c>
    </row>
    <row r="17" spans="1:4" s="8" customFormat="1" ht="31.5" customHeight="1" x14ac:dyDescent="0.2">
      <c r="A17" s="96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</row>
    <row r="18" spans="1:4" s="8" customFormat="1" ht="31.5" customHeight="1" x14ac:dyDescent="0.2">
      <c r="A18" s="50" t="s">
        <v>64</v>
      </c>
      <c r="B18" s="11">
        <f t="shared" ref="B18:D19" si="1">B16</f>
        <v>0</v>
      </c>
      <c r="C18" s="11">
        <f t="shared" si="1"/>
        <v>0</v>
      </c>
      <c r="D18" s="11">
        <f t="shared" si="1"/>
        <v>0</v>
      </c>
    </row>
    <row r="19" spans="1:4" s="8" customFormat="1" ht="31.5" customHeight="1" x14ac:dyDescent="0.2">
      <c r="A19" s="50" t="s">
        <v>65</v>
      </c>
      <c r="B19" s="11">
        <f t="shared" si="1"/>
        <v>0</v>
      </c>
      <c r="C19" s="11">
        <f t="shared" si="1"/>
        <v>0</v>
      </c>
      <c r="D19" s="11">
        <f t="shared" si="1"/>
        <v>0</v>
      </c>
    </row>
    <row r="20" spans="1:4" s="8" customFormat="1" ht="31.5" customHeight="1" x14ac:dyDescent="0.2">
      <c r="A20" s="97" t="s">
        <v>115</v>
      </c>
      <c r="B20" s="23"/>
      <c r="C20" s="23"/>
      <c r="D20" s="23"/>
    </row>
    <row r="21" spans="1:4" s="17" customFormat="1" x14ac:dyDescent="0.2"/>
  </sheetData>
  <mergeCells count="1">
    <mergeCell ref="A2:D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D26"/>
  <sheetViews>
    <sheetView showGridLines="0" zoomScale="85" zoomScaleNormal="85" workbookViewId="0">
      <selection activeCell="A12" sqref="A12"/>
    </sheetView>
  </sheetViews>
  <sheetFormatPr defaultRowHeight="13" x14ac:dyDescent="0.2"/>
  <cols>
    <col min="1" max="1" width="35.36328125" bestFit="1" customWidth="1"/>
    <col min="2" max="4" width="13.453125" customWidth="1"/>
  </cols>
  <sheetData>
    <row r="2" spans="1:4" ht="19.5" x14ac:dyDescent="0.2">
      <c r="A2" s="140" t="s">
        <v>170</v>
      </c>
      <c r="B2" s="140"/>
      <c r="C2" s="140"/>
      <c r="D2" s="140"/>
    </row>
    <row r="3" spans="1:4" ht="19.5" x14ac:dyDescent="0.2">
      <c r="A3" s="61"/>
      <c r="B3" s="61"/>
      <c r="C3" s="61"/>
      <c r="D3" s="61"/>
    </row>
    <row r="4" spans="1:4" s="8" customFormat="1" ht="19.5" customHeight="1" x14ac:dyDescent="0.2">
      <c r="A4" s="15" t="s">
        <v>86</v>
      </c>
    </row>
    <row r="5" spans="1:4" s="17" customFormat="1" ht="19.5" customHeight="1" x14ac:dyDescent="0.2">
      <c r="A5" s="8" t="s">
        <v>106</v>
      </c>
    </row>
    <row r="6" spans="1:4" s="17" customFormat="1" ht="19.5" customHeight="1" x14ac:dyDescent="0.2">
      <c r="A6" s="17" t="s">
        <v>62</v>
      </c>
    </row>
    <row r="7" spans="1:4" s="17" customFormat="1" ht="22.5" customHeight="1" x14ac:dyDescent="0.2">
      <c r="D7" s="24" t="s">
        <v>11</v>
      </c>
    </row>
    <row r="8" spans="1:4" s="46" customFormat="1" ht="22.5" customHeight="1" x14ac:dyDescent="0.2">
      <c r="A8" s="45" t="s">
        <v>1</v>
      </c>
      <c r="B8" s="9" t="s">
        <v>9</v>
      </c>
      <c r="C8" s="9" t="s">
        <v>111</v>
      </c>
      <c r="D8" s="9" t="s">
        <v>112</v>
      </c>
    </row>
    <row r="9" spans="1:4" s="8" customFormat="1" ht="22.5" customHeight="1" x14ac:dyDescent="0.2">
      <c r="A9" s="47" t="s">
        <v>197</v>
      </c>
      <c r="B9" s="48">
        <f t="shared" ref="B9:B21" si="0">SUM(C9:D9)</f>
        <v>0</v>
      </c>
      <c r="C9" s="47">
        <f>SUM(C10:C11)</f>
        <v>0</v>
      </c>
      <c r="D9" s="47">
        <f>SUM(D10:D11)</f>
        <v>0</v>
      </c>
    </row>
    <row r="10" spans="1:4" s="8" customFormat="1" ht="22.5" customHeight="1" x14ac:dyDescent="0.2">
      <c r="A10" s="48" t="s">
        <v>12</v>
      </c>
      <c r="B10" s="48">
        <f t="shared" si="0"/>
        <v>0</v>
      </c>
      <c r="C10" s="48"/>
      <c r="D10" s="48"/>
    </row>
    <row r="11" spans="1:4" s="8" customFormat="1" ht="22.5" customHeight="1" x14ac:dyDescent="0.2">
      <c r="A11" s="49" t="s">
        <v>13</v>
      </c>
      <c r="B11" s="49">
        <f t="shared" si="0"/>
        <v>0</v>
      </c>
      <c r="C11" s="49"/>
      <c r="D11" s="49"/>
    </row>
    <row r="12" spans="1:4" s="8" customFormat="1" ht="22.5" customHeight="1" x14ac:dyDescent="0.2">
      <c r="A12" s="48" t="s">
        <v>198</v>
      </c>
      <c r="B12" s="48">
        <f t="shared" si="0"/>
        <v>0</v>
      </c>
      <c r="C12" s="48">
        <f>SUM(C13:C16)</f>
        <v>0</v>
      </c>
      <c r="D12" s="48">
        <f>SUM(D13:D16)</f>
        <v>0</v>
      </c>
    </row>
    <row r="13" spans="1:4" s="8" customFormat="1" ht="22.5" customHeight="1" x14ac:dyDescent="0.2">
      <c r="A13" s="48" t="s">
        <v>14</v>
      </c>
      <c r="B13" s="48">
        <f t="shared" si="0"/>
        <v>0</v>
      </c>
      <c r="C13" s="48"/>
      <c r="D13" s="48"/>
    </row>
    <row r="14" spans="1:4" s="8" customFormat="1" ht="22.5" customHeight="1" x14ac:dyDescent="0.2">
      <c r="A14" s="48" t="s">
        <v>15</v>
      </c>
      <c r="B14" s="48">
        <f t="shared" si="0"/>
        <v>0</v>
      </c>
      <c r="C14" s="48"/>
      <c r="D14" s="48"/>
    </row>
    <row r="15" spans="1:4" s="8" customFormat="1" ht="22.5" customHeight="1" x14ac:dyDescent="0.2">
      <c r="A15" s="48" t="s">
        <v>16</v>
      </c>
      <c r="B15" s="48">
        <f t="shared" si="0"/>
        <v>0</v>
      </c>
      <c r="C15" s="48"/>
      <c r="D15" s="48"/>
    </row>
    <row r="16" spans="1:4" s="8" customFormat="1" ht="22.5" customHeight="1" x14ac:dyDescent="0.2">
      <c r="A16" s="48" t="s">
        <v>17</v>
      </c>
      <c r="B16" s="49">
        <f t="shared" si="0"/>
        <v>0</v>
      </c>
      <c r="C16" s="48"/>
      <c r="D16" s="48"/>
    </row>
    <row r="17" spans="1:4" s="8" customFormat="1" ht="22.5" customHeight="1" x14ac:dyDescent="0.2">
      <c r="A17" s="62" t="s">
        <v>199</v>
      </c>
      <c r="B17" s="11">
        <f t="shared" si="0"/>
        <v>0</v>
      </c>
      <c r="C17" s="13">
        <f>+C9+C12</f>
        <v>0</v>
      </c>
      <c r="D17" s="13">
        <f>+D9+D12</f>
        <v>0</v>
      </c>
    </row>
    <row r="18" spans="1:4" s="8" customFormat="1" ht="22.5" customHeight="1" x14ac:dyDescent="0.2">
      <c r="A18" s="11" t="s">
        <v>200</v>
      </c>
      <c r="B18" s="11">
        <f t="shared" si="0"/>
        <v>0</v>
      </c>
      <c r="C18" s="11">
        <f>ROUNDDOWN(C17*10%/1000,0)*1000</f>
        <v>0</v>
      </c>
      <c r="D18" s="11">
        <f>ROUNDDOWN(D17*10%/1000,0)*1000</f>
        <v>0</v>
      </c>
    </row>
    <row r="19" spans="1:4" s="8" customFormat="1" ht="22.5" customHeight="1" x14ac:dyDescent="0.2">
      <c r="A19" s="9" t="s">
        <v>183</v>
      </c>
      <c r="B19" s="11">
        <f t="shared" si="0"/>
        <v>0</v>
      </c>
      <c r="C19" s="11">
        <f>SUM(C17:C18)</f>
        <v>0</v>
      </c>
      <c r="D19" s="11">
        <f>SUM(D17:D18)</f>
        <v>0</v>
      </c>
    </row>
    <row r="20" spans="1:4" s="8" customFormat="1" ht="22.5" customHeight="1" x14ac:dyDescent="0.2">
      <c r="A20" s="50" t="s">
        <v>80</v>
      </c>
      <c r="B20" s="11">
        <f t="shared" si="0"/>
        <v>0</v>
      </c>
      <c r="C20" s="11">
        <f>ROUNDDOWN(C19*0.1,0)</f>
        <v>0</v>
      </c>
      <c r="D20" s="11">
        <f>ROUNDDOWN(D19*0.1,0)</f>
        <v>0</v>
      </c>
    </row>
    <row r="21" spans="1:4" s="8" customFormat="1" ht="22.5" customHeight="1" x14ac:dyDescent="0.2">
      <c r="A21" s="9" t="s">
        <v>63</v>
      </c>
      <c r="B21" s="49">
        <f t="shared" si="0"/>
        <v>0</v>
      </c>
      <c r="C21" s="11">
        <f>SUM(C19:C20)</f>
        <v>0</v>
      </c>
      <c r="D21" s="11">
        <f>SUM(D19:D20)</f>
        <v>0</v>
      </c>
    </row>
    <row r="22" spans="1:4" s="17" customFormat="1" x14ac:dyDescent="0.2"/>
    <row r="23" spans="1:4" s="17" customFormat="1" x14ac:dyDescent="0.2"/>
    <row r="24" spans="1:4" s="2" customFormat="1" x14ac:dyDescent="0.2">
      <c r="B24" s="15"/>
      <c r="C24" s="15"/>
      <c r="D24" s="15"/>
    </row>
    <row r="25" spans="1:4" x14ac:dyDescent="0.2">
      <c r="A25" s="130" t="s">
        <v>178</v>
      </c>
    </row>
    <row r="26" spans="1:4" x14ac:dyDescent="0.2">
      <c r="A26" s="16" t="s">
        <v>174</v>
      </c>
      <c r="B26" s="4"/>
      <c r="C26" s="4"/>
      <c r="D26" s="4"/>
    </row>
  </sheetData>
  <mergeCells count="1">
    <mergeCell ref="A2:D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2:D22"/>
  <sheetViews>
    <sheetView showGridLines="0" zoomScale="85" zoomScaleNormal="85" workbookViewId="0">
      <selection activeCell="E1" sqref="E1:E1048576"/>
    </sheetView>
  </sheetViews>
  <sheetFormatPr defaultRowHeight="13" x14ac:dyDescent="0.2"/>
  <cols>
    <col min="1" max="1" width="35.36328125" bestFit="1" customWidth="1"/>
    <col min="2" max="4" width="13.453125" customWidth="1"/>
  </cols>
  <sheetData>
    <row r="2" spans="1:4" ht="19.5" x14ac:dyDescent="0.2">
      <c r="A2" s="141" t="s">
        <v>171</v>
      </c>
      <c r="B2" s="141"/>
      <c r="C2" s="141"/>
      <c r="D2" s="141"/>
    </row>
    <row r="4" spans="1:4" s="8" customFormat="1" ht="18.75" customHeight="1" x14ac:dyDescent="0.2">
      <c r="A4" s="8" t="s">
        <v>173</v>
      </c>
    </row>
    <row r="5" spans="1:4" s="17" customFormat="1" ht="18.75" customHeight="1" x14ac:dyDescent="0.2">
      <c r="A5" s="8" t="s">
        <v>106</v>
      </c>
    </row>
    <row r="6" spans="1:4" s="17" customFormat="1" ht="18.75" customHeight="1" x14ac:dyDescent="0.2">
      <c r="A6" s="17" t="s">
        <v>181</v>
      </c>
    </row>
    <row r="7" spans="1:4" s="17" customFormat="1" ht="22.5" customHeight="1" x14ac:dyDescent="0.2">
      <c r="D7" s="24" t="s">
        <v>11</v>
      </c>
    </row>
    <row r="8" spans="1:4" s="46" customFormat="1" ht="22.5" customHeight="1" x14ac:dyDescent="0.2">
      <c r="A8" s="45" t="s">
        <v>1</v>
      </c>
      <c r="B8" s="45" t="s">
        <v>9</v>
      </c>
      <c r="C8" s="9" t="s">
        <v>111</v>
      </c>
      <c r="D8" s="9" t="s">
        <v>112</v>
      </c>
    </row>
    <row r="9" spans="1:4" s="8" customFormat="1" ht="22.5" customHeight="1" x14ac:dyDescent="0.2">
      <c r="A9" s="47" t="s">
        <v>2</v>
      </c>
      <c r="B9" s="47">
        <f t="shared" ref="B9:B19" si="0">SUM(C9:D9)</f>
        <v>0</v>
      </c>
      <c r="C9" s="47">
        <f>SUM(C10:C15)</f>
        <v>0</v>
      </c>
      <c r="D9" s="47">
        <f t="shared" ref="D9" si="1">SUM(D10:D15)</f>
        <v>0</v>
      </c>
    </row>
    <row r="10" spans="1:4" s="8" customFormat="1" ht="22.5" customHeight="1" x14ac:dyDescent="0.2">
      <c r="A10" s="48" t="s">
        <v>159</v>
      </c>
      <c r="B10" s="48">
        <f t="shared" si="0"/>
        <v>0</v>
      </c>
      <c r="C10" s="48">
        <v>0</v>
      </c>
      <c r="D10" s="48">
        <v>0</v>
      </c>
    </row>
    <row r="11" spans="1:4" s="8" customFormat="1" ht="22.5" customHeight="1" x14ac:dyDescent="0.2">
      <c r="A11" s="48" t="s">
        <v>160</v>
      </c>
      <c r="B11" s="48">
        <f t="shared" si="0"/>
        <v>0</v>
      </c>
      <c r="C11" s="48">
        <v>0</v>
      </c>
      <c r="D11" s="48">
        <v>0</v>
      </c>
    </row>
    <row r="12" spans="1:4" s="23" customFormat="1" ht="22.5" customHeight="1" x14ac:dyDescent="0.2">
      <c r="A12" s="48" t="s">
        <v>161</v>
      </c>
      <c r="B12" s="48">
        <f t="shared" si="0"/>
        <v>0</v>
      </c>
      <c r="C12" s="48">
        <v>0</v>
      </c>
      <c r="D12" s="48">
        <v>0</v>
      </c>
    </row>
    <row r="13" spans="1:4" s="23" customFormat="1" ht="22.5" customHeight="1" x14ac:dyDescent="0.2">
      <c r="A13" s="48" t="s">
        <v>162</v>
      </c>
      <c r="B13" s="48">
        <f t="shared" si="0"/>
        <v>0</v>
      </c>
      <c r="C13" s="48">
        <v>0</v>
      </c>
      <c r="D13" s="48">
        <v>0</v>
      </c>
    </row>
    <row r="14" spans="1:4" s="23" customFormat="1" ht="22.5" customHeight="1" x14ac:dyDescent="0.2">
      <c r="A14" s="48" t="s">
        <v>163</v>
      </c>
      <c r="B14" s="48">
        <f t="shared" si="0"/>
        <v>0</v>
      </c>
      <c r="C14" s="48">
        <v>0</v>
      </c>
      <c r="D14" s="48">
        <v>0</v>
      </c>
    </row>
    <row r="15" spans="1:4" s="8" customFormat="1" ht="22.5" customHeight="1" x14ac:dyDescent="0.2">
      <c r="A15" s="49" t="s">
        <v>164</v>
      </c>
      <c r="B15" s="49">
        <f t="shared" si="0"/>
        <v>0</v>
      </c>
      <c r="C15" s="48">
        <v>0</v>
      </c>
      <c r="D15" s="48">
        <v>0</v>
      </c>
    </row>
    <row r="16" spans="1:4" s="8" customFormat="1" ht="22.5" customHeight="1" x14ac:dyDescent="0.2">
      <c r="A16" s="11" t="s">
        <v>7</v>
      </c>
      <c r="B16" s="11">
        <f t="shared" si="0"/>
        <v>0</v>
      </c>
      <c r="C16" s="11">
        <f>ROUNDDOWN((C9/1000*30%),0)*1000</f>
        <v>0</v>
      </c>
      <c r="D16" s="11">
        <f>ROUNDDOWN((D9/1000*30%),0)*1000</f>
        <v>0</v>
      </c>
    </row>
    <row r="17" spans="1:4" s="8" customFormat="1" ht="22.5" customHeight="1" x14ac:dyDescent="0.2">
      <c r="A17" s="9" t="s">
        <v>74</v>
      </c>
      <c r="B17" s="11">
        <f t="shared" si="0"/>
        <v>0</v>
      </c>
      <c r="C17" s="11">
        <f>C9+C16</f>
        <v>0</v>
      </c>
      <c r="D17" s="11">
        <f t="shared" ref="D17" si="2">D9+D16</f>
        <v>0</v>
      </c>
    </row>
    <row r="18" spans="1:4" s="8" customFormat="1" ht="22.5" customHeight="1" x14ac:dyDescent="0.2">
      <c r="A18" s="50" t="s">
        <v>80</v>
      </c>
      <c r="B18" s="11">
        <f t="shared" si="0"/>
        <v>0</v>
      </c>
      <c r="C18" s="11">
        <f>ROUNDDOWN(C17*0.1,0)</f>
        <v>0</v>
      </c>
      <c r="D18" s="11">
        <f>ROUNDDOWN(D17*0.1,0)</f>
        <v>0</v>
      </c>
    </row>
    <row r="19" spans="1:4" s="8" customFormat="1" ht="22.5" customHeight="1" x14ac:dyDescent="0.2">
      <c r="A19" s="9" t="s">
        <v>63</v>
      </c>
      <c r="B19" s="11">
        <f t="shared" si="0"/>
        <v>0</v>
      </c>
      <c r="C19" s="11">
        <f>SUM(C17:C18)</f>
        <v>0</v>
      </c>
      <c r="D19" s="11">
        <f>SUM(D17:D18)</f>
        <v>0</v>
      </c>
    </row>
    <row r="20" spans="1:4" s="17" customFormat="1" x14ac:dyDescent="0.2"/>
    <row r="21" spans="1:4" x14ac:dyDescent="0.2">
      <c r="A21" s="130" t="s">
        <v>177</v>
      </c>
    </row>
    <row r="22" spans="1:4" x14ac:dyDescent="0.2">
      <c r="A22" s="16" t="s">
        <v>176</v>
      </c>
      <c r="B22" s="4"/>
      <c r="C22" s="4"/>
      <c r="D22" s="4"/>
    </row>
  </sheetData>
  <mergeCells count="1">
    <mergeCell ref="A2:D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2:D22"/>
  <sheetViews>
    <sheetView showGridLines="0" zoomScaleNormal="100" workbookViewId="0">
      <selection activeCell="E1" sqref="E1:E1048576"/>
    </sheetView>
  </sheetViews>
  <sheetFormatPr defaultRowHeight="13" x14ac:dyDescent="0.2"/>
  <cols>
    <col min="1" max="1" width="35.36328125" bestFit="1" customWidth="1"/>
    <col min="2" max="4" width="12.1796875" customWidth="1"/>
  </cols>
  <sheetData>
    <row r="2" spans="1:4" ht="19.5" x14ac:dyDescent="0.2">
      <c r="A2" s="141" t="s">
        <v>169</v>
      </c>
      <c r="B2" s="141"/>
      <c r="C2" s="141"/>
      <c r="D2" s="141"/>
    </row>
    <row r="3" spans="1:4" s="8" customFormat="1" ht="21" customHeight="1" x14ac:dyDescent="0.2"/>
    <row r="4" spans="1:4" s="8" customFormat="1" ht="18.75" customHeight="1" x14ac:dyDescent="0.2">
      <c r="A4" s="15" t="s">
        <v>86</v>
      </c>
    </row>
    <row r="5" spans="1:4" s="17" customFormat="1" ht="18.75" customHeight="1" x14ac:dyDescent="0.2">
      <c r="A5" s="8" t="s">
        <v>106</v>
      </c>
    </row>
    <row r="6" spans="1:4" s="17" customFormat="1" ht="18.75" customHeight="1" x14ac:dyDescent="0.2">
      <c r="A6" s="17" t="s">
        <v>47</v>
      </c>
    </row>
    <row r="7" spans="1:4" s="17" customFormat="1" ht="18.75" customHeight="1" x14ac:dyDescent="0.2">
      <c r="D7" s="24" t="s">
        <v>11</v>
      </c>
    </row>
    <row r="8" spans="1:4" s="46" customFormat="1" ht="31.5" customHeight="1" x14ac:dyDescent="0.2">
      <c r="A8" s="45" t="s">
        <v>1</v>
      </c>
      <c r="B8" s="45" t="s">
        <v>9</v>
      </c>
      <c r="C8" s="9" t="s">
        <v>111</v>
      </c>
      <c r="D8" s="9" t="s">
        <v>112</v>
      </c>
    </row>
    <row r="9" spans="1:4" s="8" customFormat="1" ht="31.5" customHeight="1" x14ac:dyDescent="0.2">
      <c r="A9" s="47" t="s">
        <v>2</v>
      </c>
      <c r="B9" s="47">
        <f t="shared" ref="B9:B16" si="0">SUM(C9:D9)</f>
        <v>0</v>
      </c>
      <c r="C9" s="47">
        <f>SUM(C10:C13)</f>
        <v>0</v>
      </c>
      <c r="D9" s="47">
        <f>SUM(D10:D13)</f>
        <v>0</v>
      </c>
    </row>
    <row r="10" spans="1:4" s="8" customFormat="1" ht="31.5" customHeight="1" x14ac:dyDescent="0.2">
      <c r="A10" s="48" t="s">
        <v>3</v>
      </c>
      <c r="B10" s="48">
        <f t="shared" si="0"/>
        <v>0</v>
      </c>
      <c r="C10" s="48"/>
      <c r="D10" s="48"/>
    </row>
    <row r="11" spans="1:4" s="8" customFormat="1" ht="31.5" customHeight="1" x14ac:dyDescent="0.2">
      <c r="A11" s="48" t="s">
        <v>4</v>
      </c>
      <c r="B11" s="48">
        <f t="shared" si="0"/>
        <v>0</v>
      </c>
      <c r="C11" s="48"/>
      <c r="D11" s="48"/>
    </row>
    <row r="12" spans="1:4" s="8" customFormat="1" ht="31.5" customHeight="1" x14ac:dyDescent="0.2">
      <c r="A12" s="48" t="s">
        <v>5</v>
      </c>
      <c r="B12" s="48">
        <f t="shared" si="0"/>
        <v>0</v>
      </c>
      <c r="C12" s="48"/>
      <c r="D12" s="48"/>
    </row>
    <row r="13" spans="1:4" s="8" customFormat="1" ht="31.5" customHeight="1" x14ac:dyDescent="0.2">
      <c r="A13" s="48" t="s">
        <v>6</v>
      </c>
      <c r="B13" s="49">
        <f t="shared" si="0"/>
        <v>0</v>
      </c>
      <c r="C13" s="48"/>
      <c r="D13" s="48"/>
    </row>
    <row r="14" spans="1:4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</row>
    <row r="15" spans="1:4" s="8" customFormat="1" ht="31.5" customHeight="1" x14ac:dyDescent="0.2">
      <c r="A15" s="9" t="s">
        <v>109</v>
      </c>
      <c r="B15" s="11">
        <f t="shared" si="0"/>
        <v>0</v>
      </c>
      <c r="C15" s="11">
        <f>+C9+C14</f>
        <v>0</v>
      </c>
      <c r="D15" s="11">
        <f>+D9+D14</f>
        <v>0</v>
      </c>
    </row>
    <row r="16" spans="1:4" s="8" customFormat="1" ht="31.5" customHeight="1" x14ac:dyDescent="0.2">
      <c r="A16" s="96" t="s">
        <v>110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</row>
    <row r="17" spans="1:4" s="17" customFormat="1" x14ac:dyDescent="0.2"/>
    <row r="18" spans="1:4" s="17" customFormat="1" x14ac:dyDescent="0.2"/>
    <row r="19" spans="1:4" x14ac:dyDescent="0.2">
      <c r="B19" s="3"/>
      <c r="C19" s="3"/>
      <c r="D19" s="3"/>
    </row>
    <row r="21" spans="1:4" x14ac:dyDescent="0.2">
      <c r="A21" s="130" t="s">
        <v>175</v>
      </c>
    </row>
    <row r="22" spans="1:4" x14ac:dyDescent="0.2">
      <c r="A22" s="16" t="s">
        <v>174</v>
      </c>
      <c r="B22" s="4"/>
      <c r="C22" s="4"/>
      <c r="D22" s="4"/>
    </row>
  </sheetData>
  <mergeCells count="1">
    <mergeCell ref="A2:D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49"/>
  <sheetViews>
    <sheetView showGridLines="0" zoomScaleNormal="100" workbookViewId="0">
      <selection activeCell="K38" sqref="K38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81640625" bestFit="1" customWidth="1"/>
    <col min="9" max="9" width="3.36328125" bestFit="1" customWidth="1"/>
    <col min="10" max="10" width="9.81640625" style="1" bestFit="1" customWidth="1"/>
    <col min="11" max="11" width="9.81640625" bestFit="1" customWidth="1"/>
    <col min="12" max="12" width="9.6328125" bestFit="1" customWidth="1"/>
    <col min="13" max="13" width="9.1796875" bestFit="1" customWidth="1"/>
  </cols>
  <sheetData>
    <row r="1" spans="1:13" ht="19.5" customHeight="1" x14ac:dyDescent="0.2">
      <c r="L1" s="14"/>
    </row>
    <row r="2" spans="1:13" ht="19.5" customHeight="1" x14ac:dyDescent="0.2">
      <c r="A2" s="141" t="s">
        <v>165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3" ht="19.5" customHeight="1" x14ac:dyDescent="0.2">
      <c r="B3" s="156"/>
      <c r="C3" s="156"/>
      <c r="D3" s="156"/>
      <c r="E3" s="156"/>
      <c r="F3" s="156"/>
      <c r="G3" s="156"/>
      <c r="H3" s="156"/>
      <c r="I3" s="156"/>
      <c r="J3" s="157"/>
      <c r="K3" s="157"/>
      <c r="L3" s="157"/>
    </row>
    <row r="4" spans="1:13" s="17" customFormat="1" ht="19.5" customHeight="1" thickBot="1" x14ac:dyDescent="0.25">
      <c r="A4" s="162" t="s">
        <v>187</v>
      </c>
      <c r="B4" s="162"/>
      <c r="D4" s="8"/>
      <c r="J4" s="8"/>
    </row>
    <row r="5" spans="1:13" s="17" customFormat="1" ht="13" x14ac:dyDescent="0.2">
      <c r="A5" s="158" t="s">
        <v>89</v>
      </c>
      <c r="B5" s="158"/>
      <c r="C5" s="158"/>
      <c r="D5" s="158"/>
      <c r="E5" s="158"/>
      <c r="F5" s="158"/>
      <c r="G5" s="158"/>
      <c r="H5" s="158"/>
      <c r="I5" s="158"/>
      <c r="J5" s="159"/>
      <c r="K5" s="160" t="s">
        <v>45</v>
      </c>
      <c r="L5" s="161"/>
    </row>
    <row r="6" spans="1:13" s="17" customFormat="1" ht="13" x14ac:dyDescent="0.2">
      <c r="A6" s="18" t="s">
        <v>202</v>
      </c>
      <c r="B6" s="25"/>
      <c r="C6" s="25"/>
      <c r="D6" s="26"/>
      <c r="E6" s="25"/>
      <c r="F6" s="25"/>
      <c r="G6" s="25"/>
      <c r="H6" s="25"/>
      <c r="I6" s="25"/>
      <c r="J6" s="26"/>
      <c r="K6" s="54"/>
      <c r="L6" s="55">
        <f>SUM(K7:K10)</f>
        <v>0</v>
      </c>
    </row>
    <row r="7" spans="1:13" s="17" customFormat="1" ht="13" x14ac:dyDescent="0.2">
      <c r="A7" s="21" t="s">
        <v>12</v>
      </c>
      <c r="D7" s="8"/>
      <c r="J7" s="8"/>
      <c r="K7" s="51">
        <f>ROUNDDOWN((J8+J9)/1000,0)</f>
        <v>0</v>
      </c>
      <c r="L7" s="52"/>
    </row>
    <row r="8" spans="1:13" s="17" customFormat="1" ht="13" x14ac:dyDescent="0.2">
      <c r="A8" s="21"/>
      <c r="C8" s="17" t="s">
        <v>87</v>
      </c>
      <c r="D8" s="23"/>
      <c r="E8" s="17" t="s">
        <v>36</v>
      </c>
      <c r="F8" s="17" t="s">
        <v>37</v>
      </c>
      <c r="H8" s="17" t="s">
        <v>38</v>
      </c>
      <c r="I8" s="24" t="s">
        <v>39</v>
      </c>
      <c r="J8" s="23">
        <f>D8*G8</f>
        <v>0</v>
      </c>
      <c r="K8" s="51"/>
      <c r="L8" s="52"/>
      <c r="M8" s="102"/>
    </row>
    <row r="9" spans="1:13" s="17" customFormat="1" ht="13" x14ac:dyDescent="0.2">
      <c r="A9" s="21"/>
      <c r="C9" s="17" t="s">
        <v>87</v>
      </c>
      <c r="D9" s="23"/>
      <c r="E9" s="17" t="s">
        <v>36</v>
      </c>
      <c r="F9" s="17" t="s">
        <v>37</v>
      </c>
      <c r="H9" s="17" t="s">
        <v>38</v>
      </c>
      <c r="I9" s="24" t="s">
        <v>39</v>
      </c>
      <c r="J9" s="23">
        <f>D9*G9</f>
        <v>0</v>
      </c>
      <c r="K9" s="51"/>
      <c r="L9" s="52"/>
    </row>
    <row r="10" spans="1:13" s="17" customFormat="1" ht="13" x14ac:dyDescent="0.2">
      <c r="A10" s="21" t="s">
        <v>13</v>
      </c>
      <c r="D10" s="8"/>
      <c r="J10" s="8"/>
      <c r="K10" s="51">
        <f>ROUNDDOWN(J11/1000,0)</f>
        <v>0</v>
      </c>
      <c r="L10" s="52"/>
    </row>
    <row r="11" spans="1:13" s="17" customFormat="1" ht="13" x14ac:dyDescent="0.2">
      <c r="A11" s="21"/>
      <c r="C11" s="17" t="s">
        <v>87</v>
      </c>
      <c r="D11" s="23"/>
      <c r="E11" s="17" t="s">
        <v>36</v>
      </c>
      <c r="F11" s="17" t="s">
        <v>37</v>
      </c>
      <c r="H11" s="17" t="s">
        <v>40</v>
      </c>
      <c r="I11" s="24" t="s">
        <v>39</v>
      </c>
      <c r="J11" s="23">
        <f>D11*G11</f>
        <v>0</v>
      </c>
      <c r="K11" s="53"/>
      <c r="L11" s="52"/>
    </row>
    <row r="12" spans="1:13" s="17" customFormat="1" ht="13" x14ac:dyDescent="0.2">
      <c r="A12" s="18" t="s">
        <v>198</v>
      </c>
      <c r="B12" s="25"/>
      <c r="C12" s="25"/>
      <c r="D12" s="26"/>
      <c r="E12" s="25"/>
      <c r="F12" s="25"/>
      <c r="G12" s="25"/>
      <c r="H12" s="25"/>
      <c r="I12" s="25"/>
      <c r="J12" s="26"/>
      <c r="K12" s="54"/>
      <c r="L12" s="55">
        <f>SUM(K13:K26)</f>
        <v>0</v>
      </c>
    </row>
    <row r="13" spans="1:13" s="17" customFormat="1" ht="13" x14ac:dyDescent="0.2">
      <c r="A13" s="21" t="s">
        <v>14</v>
      </c>
      <c r="D13" s="8"/>
      <c r="J13" s="23"/>
      <c r="K13" s="51">
        <f>ROUNDDOWN((J14+J15)/1000,0)</f>
        <v>0</v>
      </c>
      <c r="L13" s="52"/>
    </row>
    <row r="14" spans="1:13" s="17" customFormat="1" ht="13" x14ac:dyDescent="0.2">
      <c r="A14" s="21"/>
      <c r="B14" s="17" t="s">
        <v>25</v>
      </c>
      <c r="D14" s="23"/>
      <c r="I14" s="24" t="s">
        <v>39</v>
      </c>
      <c r="J14" s="23"/>
      <c r="K14" s="51"/>
      <c r="L14" s="52"/>
    </row>
    <row r="15" spans="1:13" s="17" customFormat="1" ht="13" x14ac:dyDescent="0.2">
      <c r="A15" s="21"/>
      <c r="B15" s="17" t="s">
        <v>26</v>
      </c>
      <c r="D15" s="23"/>
      <c r="I15" s="24" t="s">
        <v>39</v>
      </c>
      <c r="J15" s="23"/>
      <c r="K15" s="51"/>
      <c r="L15" s="52"/>
    </row>
    <row r="16" spans="1:13" s="17" customFormat="1" ht="13" x14ac:dyDescent="0.2">
      <c r="A16" s="21" t="s">
        <v>15</v>
      </c>
      <c r="D16" s="23"/>
      <c r="J16" s="23"/>
      <c r="K16" s="51">
        <f>ROUNDDOWN((J17+J18+J19)/1000,0)</f>
        <v>0</v>
      </c>
      <c r="L16" s="52"/>
    </row>
    <row r="17" spans="1:12" s="17" customFormat="1" ht="13" x14ac:dyDescent="0.2">
      <c r="A17" s="21" t="s">
        <v>28</v>
      </c>
      <c r="B17" s="17" t="s">
        <v>27</v>
      </c>
      <c r="D17" s="23"/>
      <c r="I17" s="24" t="s">
        <v>39</v>
      </c>
      <c r="J17" s="23"/>
      <c r="K17" s="51"/>
      <c r="L17" s="52"/>
    </row>
    <row r="18" spans="1:12" s="17" customFormat="1" ht="13" x14ac:dyDescent="0.2">
      <c r="A18" s="21"/>
      <c r="B18" s="17" t="s">
        <v>29</v>
      </c>
      <c r="D18" s="23"/>
      <c r="I18" s="24" t="s">
        <v>39</v>
      </c>
      <c r="J18" s="23"/>
      <c r="K18" s="51"/>
      <c r="L18" s="52"/>
    </row>
    <row r="19" spans="1:12" s="17" customFormat="1" ht="13" x14ac:dyDescent="0.2">
      <c r="A19" s="21" t="s">
        <v>192</v>
      </c>
      <c r="B19" s="17" t="s">
        <v>29</v>
      </c>
      <c r="D19" s="23"/>
      <c r="I19" s="24" t="s">
        <v>39</v>
      </c>
      <c r="J19" s="23"/>
      <c r="K19" s="51"/>
      <c r="L19" s="52"/>
    </row>
    <row r="20" spans="1:12" s="17" customFormat="1" ht="13" x14ac:dyDescent="0.2">
      <c r="A20" s="21" t="s">
        <v>16</v>
      </c>
      <c r="D20" s="8"/>
      <c r="J20" s="8"/>
      <c r="K20" s="51">
        <f>ROUNDDOWN((J21)/1000,0)</f>
        <v>0</v>
      </c>
      <c r="L20" s="52"/>
    </row>
    <row r="21" spans="1:12" s="17" customFormat="1" ht="13" x14ac:dyDescent="0.2">
      <c r="A21" s="21"/>
      <c r="B21" s="17" t="s">
        <v>193</v>
      </c>
      <c r="D21" s="23"/>
      <c r="I21" s="24" t="s">
        <v>39</v>
      </c>
      <c r="J21" s="23"/>
      <c r="K21" s="51"/>
      <c r="L21" s="52"/>
    </row>
    <row r="22" spans="1:12" s="17" customFormat="1" ht="13" x14ac:dyDescent="0.2">
      <c r="A22" s="21" t="s">
        <v>17</v>
      </c>
      <c r="D22" s="23"/>
      <c r="J22" s="23"/>
      <c r="K22" s="51">
        <f>ROUNDDOWN((J23+J24+J25+J26)/1000,0)</f>
        <v>0</v>
      </c>
      <c r="L22" s="52"/>
    </row>
    <row r="23" spans="1:12" s="17" customFormat="1" ht="13" x14ac:dyDescent="0.2">
      <c r="A23" s="21" t="s">
        <v>30</v>
      </c>
      <c r="C23" s="17" t="s">
        <v>87</v>
      </c>
      <c r="D23" s="23"/>
      <c r="E23" s="17" t="s">
        <v>36</v>
      </c>
      <c r="F23" s="17" t="s">
        <v>37</v>
      </c>
      <c r="H23" s="17" t="s">
        <v>41</v>
      </c>
      <c r="I23" s="24" t="s">
        <v>39</v>
      </c>
      <c r="J23" s="23">
        <f>D23*G23</f>
        <v>0</v>
      </c>
      <c r="K23" s="51"/>
      <c r="L23" s="52"/>
    </row>
    <row r="24" spans="1:12" s="17" customFormat="1" ht="13" x14ac:dyDescent="0.2">
      <c r="A24" s="21" t="s">
        <v>31</v>
      </c>
      <c r="B24" s="17" t="s">
        <v>42</v>
      </c>
      <c r="D24" s="23"/>
      <c r="I24" s="24" t="s">
        <v>39</v>
      </c>
      <c r="J24" s="23"/>
      <c r="K24" s="51"/>
      <c r="L24" s="52"/>
    </row>
    <row r="25" spans="1:12" s="17" customFormat="1" ht="13" x14ac:dyDescent="0.2">
      <c r="A25" s="21"/>
      <c r="B25" s="17" t="s">
        <v>43</v>
      </c>
      <c r="D25" s="23"/>
      <c r="I25" s="24" t="s">
        <v>39</v>
      </c>
      <c r="J25" s="23"/>
      <c r="K25" s="51"/>
      <c r="L25" s="52"/>
    </row>
    <row r="26" spans="1:12" s="17" customFormat="1" ht="13" x14ac:dyDescent="0.2">
      <c r="A26" s="21" t="s">
        <v>32</v>
      </c>
      <c r="B26" s="17" t="s">
        <v>46</v>
      </c>
      <c r="D26" s="23"/>
      <c r="I26" s="24" t="s">
        <v>39</v>
      </c>
      <c r="J26" s="23"/>
      <c r="K26" s="51"/>
      <c r="L26" s="52"/>
    </row>
    <row r="27" spans="1:12" s="17" customFormat="1" ht="13" x14ac:dyDescent="0.2">
      <c r="A27" s="154" t="s">
        <v>204</v>
      </c>
      <c r="B27" s="155"/>
      <c r="C27" s="25"/>
      <c r="D27" s="26">
        <f>SUM(L6:L26)*1000</f>
        <v>0</v>
      </c>
      <c r="E27" s="25" t="s">
        <v>36</v>
      </c>
      <c r="F27" s="25" t="s">
        <v>37</v>
      </c>
      <c r="G27" s="25">
        <v>10</v>
      </c>
      <c r="H27" s="25" t="s">
        <v>44</v>
      </c>
      <c r="I27" s="27" t="s">
        <v>39</v>
      </c>
      <c r="J27" s="26">
        <f>D27*G27%</f>
        <v>0</v>
      </c>
      <c r="K27" s="54"/>
      <c r="L27" s="55">
        <f>ROUNDDOWN((J27)/1000,0)</f>
        <v>0</v>
      </c>
    </row>
    <row r="28" spans="1:12" s="15" customFormat="1" ht="13.5" thickBot="1" x14ac:dyDescent="0.25">
      <c r="A28" s="68" t="s">
        <v>203</v>
      </c>
      <c r="B28" s="69"/>
      <c r="C28" s="69"/>
      <c r="D28" s="69"/>
      <c r="E28" s="69"/>
      <c r="F28" s="69"/>
      <c r="G28" s="69"/>
      <c r="H28" s="69"/>
      <c r="I28" s="69"/>
      <c r="J28" s="70"/>
      <c r="K28" s="71"/>
      <c r="L28" s="72">
        <f>SUM(L6:L27)</f>
        <v>0</v>
      </c>
    </row>
    <row r="29" spans="1:12" s="15" customFormat="1" ht="13" x14ac:dyDescent="0.2">
      <c r="A29" s="73" t="s">
        <v>97</v>
      </c>
      <c r="B29" s="74"/>
      <c r="C29" s="74"/>
      <c r="D29" s="74"/>
      <c r="E29" s="74"/>
      <c r="F29" s="74"/>
      <c r="G29" s="74"/>
      <c r="H29" s="74"/>
      <c r="I29" s="74"/>
      <c r="J29" s="74"/>
      <c r="K29" s="152">
        <f>L28*1000</f>
        <v>0</v>
      </c>
      <c r="L29" s="153"/>
    </row>
    <row r="30" spans="1:12" s="15" customFormat="1" ht="13" x14ac:dyDescent="0.2">
      <c r="A30" s="73" t="s">
        <v>88</v>
      </c>
      <c r="B30" s="74"/>
      <c r="C30" s="74"/>
      <c r="D30" s="74"/>
      <c r="E30" s="74"/>
      <c r="F30" s="74"/>
      <c r="G30" s="74"/>
      <c r="H30" s="74"/>
      <c r="I30" s="74"/>
      <c r="J30" s="75"/>
      <c r="K30" s="144">
        <f>ROUNDDOWN(K29*0.1,0)</f>
        <v>0</v>
      </c>
      <c r="L30" s="145"/>
    </row>
    <row r="31" spans="1:12" s="15" customFormat="1" ht="13" x14ac:dyDescent="0.2">
      <c r="A31" s="73" t="s">
        <v>98</v>
      </c>
      <c r="B31" s="74"/>
      <c r="C31" s="74"/>
      <c r="D31" s="74"/>
      <c r="E31" s="74"/>
      <c r="F31" s="74"/>
      <c r="G31" s="74"/>
      <c r="H31" s="74"/>
      <c r="I31" s="74"/>
      <c r="J31" s="75"/>
      <c r="K31" s="144">
        <f>K29+K30</f>
        <v>0</v>
      </c>
      <c r="L31" s="145"/>
    </row>
    <row r="32" spans="1:12" s="15" customFormat="1" ht="13" x14ac:dyDescent="0.2">
      <c r="B32" s="76"/>
      <c r="D32" s="77"/>
      <c r="J32" s="77"/>
    </row>
    <row r="33" spans="1:13" s="15" customFormat="1" ht="13" x14ac:dyDescent="0.2">
      <c r="A33" s="143" t="s">
        <v>89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 t="s">
        <v>77</v>
      </c>
      <c r="L33" s="143"/>
    </row>
    <row r="34" spans="1:13" s="15" customFormat="1" ht="13" x14ac:dyDescent="0.2">
      <c r="A34" s="78" t="s">
        <v>201</v>
      </c>
      <c r="B34" s="79"/>
      <c r="C34" s="79"/>
      <c r="D34" s="80"/>
      <c r="E34" s="79"/>
      <c r="F34" s="79"/>
      <c r="G34" s="79"/>
      <c r="H34" s="79"/>
      <c r="I34" s="79"/>
      <c r="J34" s="81"/>
      <c r="K34" s="163">
        <f>SUM(K35:K39)</f>
        <v>0</v>
      </c>
      <c r="L34" s="164"/>
    </row>
    <row r="35" spans="1:13" s="15" customFormat="1" ht="13" x14ac:dyDescent="0.2">
      <c r="A35" s="82" t="s">
        <v>18</v>
      </c>
      <c r="D35" s="77"/>
      <c r="J35" s="83"/>
      <c r="K35" s="84">
        <f>SUM(J36:J37)</f>
        <v>0</v>
      </c>
      <c r="L35" s="85"/>
      <c r="M35" s="86"/>
    </row>
    <row r="36" spans="1:13" s="15" customFormat="1" ht="13" x14ac:dyDescent="0.2">
      <c r="A36" s="82"/>
      <c r="B36" s="87" t="s">
        <v>69</v>
      </c>
      <c r="C36" s="87"/>
      <c r="D36" s="77"/>
      <c r="I36" s="88" t="s">
        <v>92</v>
      </c>
      <c r="J36" s="83"/>
      <c r="K36" s="82"/>
      <c r="L36" s="89"/>
      <c r="M36" s="90"/>
    </row>
    <row r="37" spans="1:13" s="15" customFormat="1" ht="13" x14ac:dyDescent="0.2">
      <c r="A37" s="82"/>
      <c r="B37" s="87" t="s">
        <v>79</v>
      </c>
      <c r="C37" s="87"/>
      <c r="D37" s="77"/>
      <c r="I37" s="88" t="s">
        <v>92</v>
      </c>
      <c r="J37" s="83"/>
      <c r="K37" s="82"/>
      <c r="L37" s="89"/>
      <c r="M37" s="90"/>
    </row>
    <row r="38" spans="1:13" s="15" customFormat="1" ht="13" x14ac:dyDescent="0.2">
      <c r="A38" s="82" t="s">
        <v>19</v>
      </c>
      <c r="D38" s="77"/>
      <c r="J38" s="83"/>
      <c r="K38" s="84">
        <f>SUM(J39)</f>
        <v>0</v>
      </c>
      <c r="L38" s="85"/>
    </row>
    <row r="39" spans="1:13" s="15" customFormat="1" ht="13" x14ac:dyDescent="0.2">
      <c r="A39" s="82"/>
      <c r="B39" s="87" t="s">
        <v>78</v>
      </c>
      <c r="C39" s="87"/>
      <c r="D39" s="77"/>
      <c r="I39" s="88" t="s">
        <v>92</v>
      </c>
      <c r="J39" s="83"/>
      <c r="K39" s="84"/>
      <c r="L39" s="89"/>
      <c r="M39" s="90"/>
    </row>
    <row r="40" spans="1:13" s="15" customFormat="1" ht="13" x14ac:dyDescent="0.2">
      <c r="A40" s="91"/>
      <c r="B40" s="92"/>
      <c r="C40" s="92"/>
      <c r="D40" s="93"/>
      <c r="E40" s="92"/>
      <c r="F40" s="92"/>
      <c r="G40" s="92"/>
      <c r="H40" s="92"/>
      <c r="I40" s="92"/>
      <c r="J40" s="94"/>
      <c r="K40" s="91"/>
      <c r="L40" s="95"/>
    </row>
    <row r="41" spans="1:13" s="15" customFormat="1" ht="13" x14ac:dyDescent="0.2">
      <c r="A41" s="73" t="s">
        <v>99</v>
      </c>
      <c r="B41" s="74"/>
      <c r="C41" s="74"/>
      <c r="D41" s="74"/>
      <c r="E41" s="74"/>
      <c r="F41" s="74"/>
      <c r="G41" s="74"/>
      <c r="H41" s="74"/>
      <c r="I41" s="74"/>
      <c r="J41" s="75"/>
      <c r="K41" s="144">
        <f>ROUNDDOWN(K34*0.1,0)</f>
        <v>0</v>
      </c>
      <c r="L41" s="145"/>
    </row>
    <row r="42" spans="1:13" s="15" customFormat="1" ht="13" x14ac:dyDescent="0.2">
      <c r="A42" s="73" t="s">
        <v>205</v>
      </c>
      <c r="B42" s="74"/>
      <c r="C42" s="74"/>
      <c r="D42" s="74"/>
      <c r="E42" s="74"/>
      <c r="F42" s="74"/>
      <c r="G42" s="74"/>
      <c r="H42" s="74"/>
      <c r="I42" s="74"/>
      <c r="J42" s="75"/>
      <c r="K42" s="144">
        <f>K34+K41</f>
        <v>0</v>
      </c>
      <c r="L42" s="145"/>
    </row>
    <row r="43" spans="1:13" s="15" customFormat="1" ht="13" x14ac:dyDescent="0.2">
      <c r="D43" s="90"/>
      <c r="J43" s="90"/>
    </row>
    <row r="44" spans="1:13" s="15" customFormat="1" ht="13" x14ac:dyDescent="0.2">
      <c r="A44" s="149" t="s">
        <v>206</v>
      </c>
      <c r="B44" s="150"/>
      <c r="C44" s="150"/>
      <c r="D44" s="150"/>
      <c r="E44" s="150"/>
      <c r="F44" s="150"/>
      <c r="G44" s="150"/>
      <c r="H44" s="150"/>
      <c r="I44" s="150"/>
      <c r="J44" s="151"/>
      <c r="K44" s="146">
        <f>ROUNDDOWN(K29+K34,0)</f>
        <v>0</v>
      </c>
      <c r="L44" s="147"/>
    </row>
    <row r="45" spans="1:13" s="15" customFormat="1" ht="13" x14ac:dyDescent="0.2">
      <c r="A45" s="149" t="s">
        <v>100</v>
      </c>
      <c r="B45" s="150"/>
      <c r="C45" s="150"/>
      <c r="D45" s="150"/>
      <c r="E45" s="150"/>
      <c r="F45" s="150"/>
      <c r="G45" s="150"/>
      <c r="H45" s="150"/>
      <c r="I45" s="150"/>
      <c r="J45" s="151"/>
      <c r="K45" s="144">
        <f>K30+K41</f>
        <v>0</v>
      </c>
      <c r="L45" s="145"/>
    </row>
    <row r="46" spans="1:13" s="15" customFormat="1" ht="13" x14ac:dyDescent="0.2">
      <c r="A46" s="149" t="s">
        <v>90</v>
      </c>
      <c r="B46" s="150"/>
      <c r="C46" s="150"/>
      <c r="D46" s="150"/>
      <c r="E46" s="150"/>
      <c r="F46" s="150"/>
      <c r="G46" s="150"/>
      <c r="H46" s="150"/>
      <c r="I46" s="150"/>
      <c r="J46" s="151"/>
      <c r="K46" s="144">
        <f>K44+K45</f>
        <v>0</v>
      </c>
      <c r="L46" s="145"/>
    </row>
    <row r="47" spans="1:13" ht="18" customHeight="1" x14ac:dyDescent="0.2"/>
    <row r="48" spans="1:13" ht="19.5" customHeight="1" x14ac:dyDescent="0.2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ht="57.75" customHeight="1" x14ac:dyDescent="0.2">
      <c r="A49" s="142" t="s">
        <v>188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</sheetData>
  <mergeCells count="23">
    <mergeCell ref="A2:L2"/>
    <mergeCell ref="K29:L29"/>
    <mergeCell ref="K46:L46"/>
    <mergeCell ref="A27:B27"/>
    <mergeCell ref="A44:J44"/>
    <mergeCell ref="B3:I3"/>
    <mergeCell ref="J3:L3"/>
    <mergeCell ref="A5:J5"/>
    <mergeCell ref="K5:L5"/>
    <mergeCell ref="K30:L30"/>
    <mergeCell ref="K31:L31"/>
    <mergeCell ref="A33:J33"/>
    <mergeCell ref="A4:B4"/>
    <mergeCell ref="K34:L34"/>
    <mergeCell ref="A45:J45"/>
    <mergeCell ref="A49:L49"/>
    <mergeCell ref="K33:L33"/>
    <mergeCell ref="K41:L41"/>
    <mergeCell ref="K42:L42"/>
    <mergeCell ref="K44:L44"/>
    <mergeCell ref="A48:L48"/>
    <mergeCell ref="A46:J46"/>
    <mergeCell ref="K45:L45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topLeftCell="A4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04" bestFit="1" customWidth="1"/>
    <col min="2" max="2" width="20" style="104" bestFit="1" customWidth="1"/>
    <col min="3" max="3" width="3.36328125" style="104" bestFit="1" customWidth="1"/>
    <col min="4" max="4" width="10.90625" style="105" bestFit="1" customWidth="1"/>
    <col min="5" max="6" width="3.36328125" style="104" bestFit="1" customWidth="1"/>
    <col min="7" max="7" width="3.453125" style="104" bestFit="1" customWidth="1"/>
    <col min="8" max="8" width="4.81640625" style="104" bestFit="1" customWidth="1"/>
    <col min="9" max="9" width="4.6328125" style="104" bestFit="1" customWidth="1"/>
    <col min="10" max="10" width="9.81640625" style="105" bestFit="1" customWidth="1"/>
    <col min="11" max="11" width="9.1796875" style="104" bestFit="1" customWidth="1"/>
    <col min="12" max="12" width="8.08984375" style="104" bestFit="1" customWidth="1"/>
    <col min="13" max="16384" width="9" style="104"/>
  </cols>
  <sheetData>
    <row r="1" spans="1:12" ht="19.5" customHeight="1" x14ac:dyDescent="0.2">
      <c r="K1" s="105"/>
      <c r="L1" s="14"/>
    </row>
    <row r="2" spans="1:12" ht="19.5" customHeight="1" x14ac:dyDescent="0.2">
      <c r="A2" s="167" t="s">
        <v>180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s="106" customFormat="1" ht="16.5" customHeight="1" x14ac:dyDescent="0.2">
      <c r="B3" s="168"/>
      <c r="C3" s="168"/>
      <c r="D3" s="168"/>
      <c r="E3" s="168"/>
      <c r="F3" s="168"/>
      <c r="G3" s="168"/>
      <c r="H3" s="168"/>
      <c r="J3" s="169"/>
      <c r="K3" s="169"/>
      <c r="L3" s="169"/>
    </row>
    <row r="4" spans="1:12" s="106" customFormat="1" ht="18" customHeight="1" thickBot="1" x14ac:dyDescent="0.25">
      <c r="A4" s="170" t="s">
        <v>185</v>
      </c>
      <c r="B4" s="170"/>
      <c r="C4" s="170"/>
      <c r="D4" s="170"/>
      <c r="E4" s="170"/>
      <c r="F4" s="170"/>
      <c r="G4" s="170"/>
      <c r="H4" s="170"/>
      <c r="I4" s="170"/>
      <c r="J4" s="170"/>
      <c r="K4" s="171"/>
      <c r="L4" s="171"/>
    </row>
    <row r="5" spans="1:12" s="106" customFormat="1" ht="18" customHeight="1" x14ac:dyDescent="0.2">
      <c r="A5" s="172" t="s">
        <v>158</v>
      </c>
      <c r="B5" s="173"/>
      <c r="C5" s="173"/>
      <c r="D5" s="173"/>
      <c r="E5" s="173"/>
      <c r="F5" s="173"/>
      <c r="G5" s="173"/>
      <c r="H5" s="173"/>
      <c r="I5" s="173"/>
      <c r="J5" s="174"/>
      <c r="K5" s="175" t="s">
        <v>157</v>
      </c>
      <c r="L5" s="176"/>
    </row>
    <row r="6" spans="1:12" s="106" customFormat="1" ht="18" customHeight="1" x14ac:dyDescent="0.2">
      <c r="A6" s="129" t="s">
        <v>156</v>
      </c>
      <c r="B6" s="128"/>
      <c r="C6" s="128"/>
      <c r="D6" s="128"/>
      <c r="E6" s="128"/>
      <c r="F6" s="128"/>
      <c r="G6" s="128"/>
      <c r="H6" s="128"/>
      <c r="I6" s="128"/>
      <c r="J6" s="127"/>
      <c r="K6" s="126"/>
      <c r="L6" s="125">
        <f>SUM(K7:K35)</f>
        <v>0</v>
      </c>
    </row>
    <row r="7" spans="1:12" s="106" customFormat="1" ht="18" customHeight="1" x14ac:dyDescent="0.2">
      <c r="A7" s="121" t="s">
        <v>155</v>
      </c>
      <c r="D7" s="123"/>
      <c r="J7" s="123"/>
      <c r="K7" s="119">
        <f>ROUNDDOWN((J8+J9+J10)/1000,0)</f>
        <v>0</v>
      </c>
      <c r="L7" s="122"/>
    </row>
    <row r="8" spans="1:12" s="106" customFormat="1" ht="18" customHeight="1" x14ac:dyDescent="0.2">
      <c r="A8" s="121"/>
      <c r="B8" s="106" t="s">
        <v>154</v>
      </c>
      <c r="D8" s="107"/>
      <c r="I8" s="120" t="s">
        <v>120</v>
      </c>
      <c r="J8" s="107"/>
      <c r="K8" s="119"/>
      <c r="L8" s="118"/>
    </row>
    <row r="9" spans="1:12" s="106" customFormat="1" ht="18" customHeight="1" x14ac:dyDescent="0.2">
      <c r="A9" s="121"/>
      <c r="B9" s="106" t="s">
        <v>153</v>
      </c>
      <c r="D9" s="107"/>
      <c r="I9" s="120" t="s">
        <v>120</v>
      </c>
      <c r="J9" s="107"/>
      <c r="K9" s="119"/>
      <c r="L9" s="118"/>
    </row>
    <row r="10" spans="1:12" s="106" customFormat="1" ht="18" customHeight="1" x14ac:dyDescent="0.2">
      <c r="A10" s="121"/>
      <c r="B10" s="106" t="s">
        <v>152</v>
      </c>
      <c r="D10" s="107"/>
      <c r="I10" s="120" t="s">
        <v>120</v>
      </c>
      <c r="J10" s="107"/>
      <c r="K10" s="119"/>
      <c r="L10" s="118"/>
    </row>
    <row r="11" spans="1:12" s="106" customFormat="1" ht="18" customHeight="1" x14ac:dyDescent="0.2">
      <c r="A11" s="121"/>
      <c r="D11" s="107"/>
      <c r="I11" s="120"/>
      <c r="J11" s="107"/>
      <c r="K11" s="119"/>
      <c r="L11" s="118"/>
    </row>
    <row r="12" spans="1:12" s="106" customFormat="1" ht="18" customHeight="1" x14ac:dyDescent="0.2">
      <c r="A12" s="121" t="s">
        <v>151</v>
      </c>
      <c r="D12" s="107"/>
      <c r="J12" s="107"/>
      <c r="K12" s="119">
        <f>ROUNDDOWN((J13+J14)/1000,0)</f>
        <v>0</v>
      </c>
      <c r="L12" s="118"/>
    </row>
    <row r="13" spans="1:12" s="106" customFormat="1" ht="18" customHeight="1" x14ac:dyDescent="0.2">
      <c r="A13" s="121"/>
      <c r="B13" s="106" t="s">
        <v>150</v>
      </c>
      <c r="D13" s="107"/>
      <c r="I13" s="120" t="s">
        <v>120</v>
      </c>
      <c r="J13" s="107"/>
      <c r="K13" s="119"/>
      <c r="L13" s="118"/>
    </row>
    <row r="14" spans="1:12" s="106" customFormat="1" ht="18" customHeight="1" x14ac:dyDescent="0.2">
      <c r="A14" s="121"/>
      <c r="B14" s="106" t="s">
        <v>149</v>
      </c>
      <c r="D14" s="107"/>
      <c r="I14" s="120" t="s">
        <v>120</v>
      </c>
      <c r="J14" s="107"/>
      <c r="K14" s="119"/>
      <c r="L14" s="118"/>
    </row>
    <row r="15" spans="1:12" s="106" customFormat="1" ht="18" customHeight="1" x14ac:dyDescent="0.2">
      <c r="A15" s="121"/>
      <c r="D15" s="107"/>
      <c r="I15" s="120"/>
      <c r="J15" s="107"/>
      <c r="K15" s="119"/>
      <c r="L15" s="118"/>
    </row>
    <row r="16" spans="1:12" s="106" customFormat="1" ht="18" customHeight="1" x14ac:dyDescent="0.2">
      <c r="A16" s="121" t="s">
        <v>148</v>
      </c>
      <c r="D16" s="123"/>
      <c r="J16" s="123"/>
      <c r="K16" s="119">
        <f>ROUNDDOWN((J17+J18)/1000,0)</f>
        <v>0</v>
      </c>
      <c r="L16" s="122"/>
    </row>
    <row r="17" spans="1:12" s="106" customFormat="1" ht="18" customHeight="1" x14ac:dyDescent="0.2">
      <c r="A17" s="121"/>
      <c r="B17" s="106" t="s">
        <v>147</v>
      </c>
      <c r="C17" s="106" t="s">
        <v>125</v>
      </c>
      <c r="D17" s="107"/>
      <c r="E17" s="106" t="s">
        <v>123</v>
      </c>
      <c r="F17" s="106" t="s">
        <v>122</v>
      </c>
      <c r="H17" s="106" t="s">
        <v>124</v>
      </c>
      <c r="I17" s="120" t="s">
        <v>140</v>
      </c>
      <c r="J17" s="107">
        <f>D17*G17</f>
        <v>0</v>
      </c>
      <c r="K17" s="124"/>
      <c r="L17" s="118"/>
    </row>
    <row r="18" spans="1:12" s="106" customFormat="1" ht="18" customHeight="1" x14ac:dyDescent="0.2">
      <c r="A18" s="121"/>
      <c r="B18" s="106" t="s">
        <v>146</v>
      </c>
      <c r="C18" s="106" t="s">
        <v>125</v>
      </c>
      <c r="D18" s="107"/>
      <c r="E18" s="106" t="s">
        <v>123</v>
      </c>
      <c r="F18" s="106" t="s">
        <v>122</v>
      </c>
      <c r="H18" s="106" t="s">
        <v>145</v>
      </c>
      <c r="I18" s="120" t="s">
        <v>140</v>
      </c>
      <c r="J18" s="107">
        <f>D18*G18</f>
        <v>0</v>
      </c>
      <c r="K18" s="119"/>
      <c r="L18" s="118"/>
    </row>
    <row r="19" spans="1:12" s="106" customFormat="1" ht="18" customHeight="1" x14ac:dyDescent="0.2">
      <c r="A19" s="121"/>
      <c r="D19" s="107"/>
      <c r="I19" s="120"/>
      <c r="J19" s="107"/>
      <c r="K19" s="119"/>
      <c r="L19" s="118"/>
    </row>
    <row r="20" spans="1:12" s="106" customFormat="1" ht="18" customHeight="1" x14ac:dyDescent="0.2">
      <c r="A20" s="121" t="s">
        <v>144</v>
      </c>
      <c r="D20" s="107"/>
      <c r="I20" s="120"/>
      <c r="J20" s="107"/>
      <c r="K20" s="119">
        <f>ROUNDDOWN((J21+J22+J23)/1000,0)</f>
        <v>0</v>
      </c>
      <c r="L20" s="118"/>
    </row>
    <row r="21" spans="1:12" s="106" customFormat="1" ht="18" customHeight="1" x14ac:dyDescent="0.2">
      <c r="A21" s="121"/>
      <c r="B21" s="106" t="s">
        <v>143</v>
      </c>
      <c r="D21" s="107"/>
      <c r="I21" s="120" t="s">
        <v>140</v>
      </c>
      <c r="J21" s="107"/>
      <c r="K21" s="119"/>
      <c r="L21" s="118"/>
    </row>
    <row r="22" spans="1:12" s="106" customFormat="1" ht="18" customHeight="1" x14ac:dyDescent="0.2">
      <c r="A22" s="121"/>
      <c r="B22" s="106" t="s">
        <v>142</v>
      </c>
      <c r="D22" s="107"/>
      <c r="I22" s="120" t="s">
        <v>140</v>
      </c>
      <c r="J22" s="107"/>
      <c r="K22" s="119"/>
      <c r="L22" s="118"/>
    </row>
    <row r="23" spans="1:12" s="106" customFormat="1" ht="18" customHeight="1" x14ac:dyDescent="0.2">
      <c r="A23" s="121"/>
      <c r="B23" s="106" t="s">
        <v>141</v>
      </c>
      <c r="D23" s="107"/>
      <c r="I23" s="120" t="s">
        <v>140</v>
      </c>
      <c r="J23" s="107"/>
      <c r="K23" s="119"/>
      <c r="L23" s="118"/>
    </row>
    <row r="24" spans="1:12" s="106" customFormat="1" ht="18" customHeight="1" x14ac:dyDescent="0.2">
      <c r="A24" s="121"/>
      <c r="D24" s="107"/>
      <c r="I24" s="120"/>
      <c r="J24" s="107"/>
      <c r="K24" s="119"/>
      <c r="L24" s="118"/>
    </row>
    <row r="25" spans="1:12" s="106" customFormat="1" ht="18" customHeight="1" x14ac:dyDescent="0.2">
      <c r="A25" s="121" t="s">
        <v>139</v>
      </c>
      <c r="D25" s="123"/>
      <c r="J25" s="123"/>
      <c r="K25" s="119">
        <f>ROUNDDOWN((J26+J27+J28)/1000,0)</f>
        <v>0</v>
      </c>
      <c r="L25" s="118"/>
    </row>
    <row r="26" spans="1:12" s="106" customFormat="1" ht="18" customHeight="1" x14ac:dyDescent="0.2">
      <c r="A26" s="121" t="s">
        <v>138</v>
      </c>
      <c r="B26" s="106" t="s">
        <v>135</v>
      </c>
      <c r="D26" s="107"/>
      <c r="I26" s="120" t="s">
        <v>120</v>
      </c>
      <c r="J26" s="107"/>
      <c r="K26" s="119"/>
      <c r="L26" s="118"/>
    </row>
    <row r="27" spans="1:12" s="106" customFormat="1" ht="18" customHeight="1" x14ac:dyDescent="0.2">
      <c r="A27" s="121"/>
      <c r="B27" s="106" t="s">
        <v>137</v>
      </c>
      <c r="D27" s="107"/>
      <c r="I27" s="120" t="s">
        <v>120</v>
      </c>
      <c r="J27" s="107"/>
      <c r="K27" s="119"/>
      <c r="L27" s="118"/>
    </row>
    <row r="28" spans="1:12" s="106" customFormat="1" ht="18" customHeight="1" x14ac:dyDescent="0.2">
      <c r="A28" s="121" t="s">
        <v>136</v>
      </c>
      <c r="B28" s="106" t="s">
        <v>135</v>
      </c>
      <c r="D28" s="107"/>
      <c r="I28" s="120" t="s">
        <v>120</v>
      </c>
      <c r="J28" s="107"/>
      <c r="K28" s="119"/>
      <c r="L28" s="118"/>
    </row>
    <row r="29" spans="1:12" s="106" customFormat="1" ht="18" customHeight="1" x14ac:dyDescent="0.2">
      <c r="A29" s="121"/>
      <c r="D29" s="107"/>
      <c r="I29" s="120"/>
      <c r="J29" s="107"/>
      <c r="K29" s="119"/>
      <c r="L29" s="118"/>
    </row>
    <row r="30" spans="1:12" s="106" customFormat="1" ht="18" customHeight="1" x14ac:dyDescent="0.2">
      <c r="A30" s="121" t="s">
        <v>134</v>
      </c>
      <c r="D30" s="123"/>
      <c r="J30" s="123"/>
      <c r="K30" s="119">
        <f>ROUNDDOWN((J31+J32+J34+J33)/1000,0)</f>
        <v>0</v>
      </c>
      <c r="L30" s="122"/>
    </row>
    <row r="31" spans="1:12" s="106" customFormat="1" ht="18" customHeight="1" x14ac:dyDescent="0.2">
      <c r="A31" s="121" t="s">
        <v>133</v>
      </c>
      <c r="B31" s="106" t="s">
        <v>132</v>
      </c>
      <c r="D31" s="107"/>
      <c r="I31" s="120" t="s">
        <v>120</v>
      </c>
      <c r="J31" s="107"/>
      <c r="K31" s="119"/>
      <c r="L31" s="118"/>
    </row>
    <row r="32" spans="1:12" s="106" customFormat="1" ht="18" customHeight="1" x14ac:dyDescent="0.2">
      <c r="A32" s="121" t="s">
        <v>131</v>
      </c>
      <c r="B32" s="106" t="s">
        <v>130</v>
      </c>
      <c r="D32" s="107"/>
      <c r="I32" s="120" t="s">
        <v>120</v>
      </c>
      <c r="J32" s="107"/>
      <c r="K32" s="119"/>
      <c r="L32" s="118"/>
    </row>
    <row r="33" spans="1:12" s="106" customFormat="1" ht="18" customHeight="1" x14ac:dyDescent="0.2">
      <c r="A33" s="121" t="s">
        <v>129</v>
      </c>
      <c r="B33" s="106" t="s">
        <v>128</v>
      </c>
      <c r="D33" s="107"/>
      <c r="I33" s="120" t="s">
        <v>120</v>
      </c>
      <c r="J33" s="107"/>
      <c r="K33" s="119"/>
      <c r="L33" s="118"/>
    </row>
    <row r="34" spans="1:12" s="106" customFormat="1" ht="18" customHeight="1" x14ac:dyDescent="0.2">
      <c r="A34" s="121" t="s">
        <v>127</v>
      </c>
      <c r="B34" s="106" t="s">
        <v>126</v>
      </c>
      <c r="C34" s="106" t="s">
        <v>125</v>
      </c>
      <c r="D34" s="107"/>
      <c r="E34" s="106" t="s">
        <v>123</v>
      </c>
      <c r="F34" s="106" t="s">
        <v>122</v>
      </c>
      <c r="H34" s="106" t="s">
        <v>124</v>
      </c>
      <c r="I34" s="120" t="s">
        <v>120</v>
      </c>
      <c r="J34" s="107">
        <f>D34*G34</f>
        <v>0</v>
      </c>
      <c r="K34" s="119"/>
      <c r="L34" s="118"/>
    </row>
    <row r="35" spans="1:12" s="106" customFormat="1" ht="18" customHeight="1" x14ac:dyDescent="0.2">
      <c r="A35" s="121"/>
      <c r="D35" s="107"/>
      <c r="I35" s="120"/>
      <c r="J35" s="107"/>
      <c r="K35" s="119"/>
      <c r="L35" s="118"/>
    </row>
    <row r="36" spans="1:12" s="106" customFormat="1" ht="18" customHeight="1" x14ac:dyDescent="0.2">
      <c r="A36" s="177" t="s">
        <v>190</v>
      </c>
      <c r="B36" s="178"/>
      <c r="C36" s="117"/>
      <c r="D36" s="115">
        <f>SUM(L6)*1000</f>
        <v>0</v>
      </c>
      <c r="E36" s="117" t="s">
        <v>123</v>
      </c>
      <c r="F36" s="117" t="s">
        <v>122</v>
      </c>
      <c r="G36" s="117">
        <v>30</v>
      </c>
      <c r="H36" s="117" t="s">
        <v>121</v>
      </c>
      <c r="I36" s="116" t="s">
        <v>120</v>
      </c>
      <c r="J36" s="115">
        <f>D36*G36%</f>
        <v>0</v>
      </c>
      <c r="K36" s="114"/>
      <c r="L36" s="113">
        <f>ROUNDDOWN((J36)/1000,0)</f>
        <v>0</v>
      </c>
    </row>
    <row r="37" spans="1:12" s="106" customFormat="1" ht="18" customHeight="1" thickBot="1" x14ac:dyDescent="0.25">
      <c r="A37" s="179" t="s">
        <v>119</v>
      </c>
      <c r="B37" s="180"/>
      <c r="C37" s="180"/>
      <c r="D37" s="180"/>
      <c r="E37" s="180"/>
      <c r="F37" s="180"/>
      <c r="G37" s="180"/>
      <c r="H37" s="180"/>
      <c r="I37" s="180"/>
      <c r="J37" s="181"/>
      <c r="K37" s="184">
        <f>L6+L36</f>
        <v>0</v>
      </c>
      <c r="L37" s="185"/>
    </row>
    <row r="38" spans="1:12" s="109" customFormat="1" ht="18" customHeight="1" x14ac:dyDescent="0.2">
      <c r="A38" s="112" t="s">
        <v>118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82">
        <f>K37*1000</f>
        <v>0</v>
      </c>
      <c r="L38" s="183"/>
    </row>
    <row r="39" spans="1:12" s="109" customFormat="1" ht="18" customHeight="1" x14ac:dyDescent="0.2">
      <c r="A39" s="186" t="s">
        <v>117</v>
      </c>
      <c r="B39" s="187"/>
      <c r="C39" s="111"/>
      <c r="D39" s="111"/>
      <c r="E39" s="111"/>
      <c r="F39" s="111"/>
      <c r="G39" s="111"/>
      <c r="H39" s="111"/>
      <c r="I39" s="111"/>
      <c r="J39" s="110"/>
      <c r="K39" s="165">
        <f>K37*1000*0.1</f>
        <v>0</v>
      </c>
      <c r="L39" s="166"/>
    </row>
    <row r="40" spans="1:12" s="109" customFormat="1" ht="18" customHeight="1" x14ac:dyDescent="0.2">
      <c r="A40" s="112" t="s">
        <v>116</v>
      </c>
      <c r="B40" s="111"/>
      <c r="C40" s="111"/>
      <c r="D40" s="111"/>
      <c r="E40" s="111"/>
      <c r="F40" s="111"/>
      <c r="G40" s="111"/>
      <c r="H40" s="111"/>
      <c r="I40" s="111"/>
      <c r="J40" s="110"/>
      <c r="K40" s="165">
        <f>K37*1000+K39</f>
        <v>0</v>
      </c>
      <c r="L40" s="166"/>
    </row>
    <row r="41" spans="1:12" s="106" customFormat="1" ht="18" customHeight="1" x14ac:dyDescent="0.2">
      <c r="B41" s="108"/>
      <c r="D41" s="107"/>
      <c r="J41" s="107"/>
    </row>
    <row r="42" spans="1:12" s="106" customFormat="1" ht="18" customHeight="1" x14ac:dyDescent="0.2">
      <c r="A42" s="143" t="s">
        <v>89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 t="s">
        <v>77</v>
      </c>
      <c r="L42" s="143"/>
    </row>
    <row r="43" spans="1:12" s="106" customFormat="1" ht="18" customHeight="1" x14ac:dyDescent="0.2">
      <c r="A43" s="78" t="s">
        <v>8</v>
      </c>
      <c r="B43" s="79"/>
      <c r="C43" s="79"/>
      <c r="D43" s="80"/>
      <c r="E43" s="79"/>
      <c r="F43" s="79"/>
      <c r="G43" s="79"/>
      <c r="H43" s="79"/>
      <c r="I43" s="79"/>
      <c r="J43" s="81"/>
      <c r="K43" s="163">
        <f>SUM(K44:K47)</f>
        <v>0</v>
      </c>
      <c r="L43" s="164"/>
    </row>
    <row r="44" spans="1:12" s="106" customFormat="1" ht="18" customHeight="1" x14ac:dyDescent="0.2">
      <c r="A44" s="82" t="s">
        <v>18</v>
      </c>
      <c r="B44" s="15"/>
      <c r="C44" s="15"/>
      <c r="D44" s="77"/>
      <c r="E44" s="15"/>
      <c r="F44" s="15"/>
      <c r="G44" s="15"/>
      <c r="H44" s="15"/>
      <c r="I44" s="15"/>
      <c r="J44" s="83"/>
      <c r="K44" s="84">
        <f>SUM(J45:J45)</f>
        <v>0</v>
      </c>
      <c r="L44" s="85"/>
    </row>
    <row r="45" spans="1:12" s="106" customFormat="1" ht="18" customHeight="1" x14ac:dyDescent="0.2">
      <c r="A45" s="82"/>
      <c r="B45" s="87" t="s">
        <v>79</v>
      </c>
      <c r="C45" s="87"/>
      <c r="D45" s="77"/>
      <c r="E45" s="15"/>
      <c r="F45" s="15"/>
      <c r="G45" s="15"/>
      <c r="H45" s="15"/>
      <c r="I45" s="88" t="s">
        <v>92</v>
      </c>
      <c r="J45" s="83"/>
      <c r="K45" s="82"/>
      <c r="L45" s="89"/>
    </row>
    <row r="46" spans="1:12" s="106" customFormat="1" ht="18" customHeight="1" x14ac:dyDescent="0.2">
      <c r="A46" s="82" t="s">
        <v>19</v>
      </c>
      <c r="B46" s="15"/>
      <c r="C46" s="15"/>
      <c r="D46" s="77"/>
      <c r="E46" s="15"/>
      <c r="F46" s="15"/>
      <c r="G46" s="15"/>
      <c r="H46" s="15"/>
      <c r="I46" s="15"/>
      <c r="J46" s="83"/>
      <c r="K46" s="84">
        <f>SUM(J47)</f>
        <v>0</v>
      </c>
      <c r="L46" s="85"/>
    </row>
    <row r="47" spans="1:12" s="106" customFormat="1" ht="18" customHeight="1" x14ac:dyDescent="0.2">
      <c r="A47" s="82"/>
      <c r="B47" s="87" t="s">
        <v>78</v>
      </c>
      <c r="C47" s="87"/>
      <c r="D47" s="77"/>
      <c r="E47" s="15"/>
      <c r="F47" s="15"/>
      <c r="G47" s="15"/>
      <c r="H47" s="15"/>
      <c r="I47" s="88" t="s">
        <v>92</v>
      </c>
      <c r="J47" s="83"/>
      <c r="K47" s="84"/>
      <c r="L47" s="89"/>
    </row>
    <row r="48" spans="1:12" s="106" customFormat="1" ht="18" customHeight="1" x14ac:dyDescent="0.2">
      <c r="A48" s="91"/>
      <c r="B48" s="92"/>
      <c r="C48" s="92"/>
      <c r="D48" s="93"/>
      <c r="E48" s="92"/>
      <c r="F48" s="92"/>
      <c r="G48" s="92"/>
      <c r="H48" s="92"/>
      <c r="I48" s="92"/>
      <c r="J48" s="94"/>
      <c r="K48" s="91"/>
      <c r="L48" s="95"/>
    </row>
    <row r="49" spans="1:12" s="106" customFormat="1" ht="18" customHeight="1" x14ac:dyDescent="0.2">
      <c r="A49" s="73" t="s">
        <v>99</v>
      </c>
      <c r="B49" s="74"/>
      <c r="C49" s="74"/>
      <c r="D49" s="74"/>
      <c r="E49" s="74"/>
      <c r="F49" s="74"/>
      <c r="G49" s="74"/>
      <c r="H49" s="74"/>
      <c r="I49" s="74"/>
      <c r="J49" s="75"/>
      <c r="K49" s="144">
        <f>ROUNDDOWN(K43*0.1,0)</f>
        <v>0</v>
      </c>
      <c r="L49" s="145"/>
    </row>
    <row r="50" spans="1:12" s="106" customFormat="1" ht="18" customHeight="1" x14ac:dyDescent="0.2">
      <c r="A50" s="73" t="s">
        <v>189</v>
      </c>
      <c r="B50" s="74"/>
      <c r="C50" s="74"/>
      <c r="D50" s="74"/>
      <c r="E50" s="74"/>
      <c r="F50" s="74"/>
      <c r="G50" s="74"/>
      <c r="H50" s="74"/>
      <c r="I50" s="74"/>
      <c r="J50" s="75"/>
      <c r="K50" s="144">
        <f>K43+K49</f>
        <v>0</v>
      </c>
      <c r="L50" s="145"/>
    </row>
    <row r="51" spans="1:12" s="106" customFormat="1" ht="18" customHeight="1" x14ac:dyDescent="0.2">
      <c r="A51" s="15"/>
      <c r="B51" s="15"/>
      <c r="C51" s="15"/>
      <c r="D51" s="90"/>
      <c r="E51" s="15"/>
      <c r="F51" s="15"/>
      <c r="G51" s="15"/>
      <c r="H51" s="15"/>
      <c r="I51" s="15"/>
      <c r="J51" s="90"/>
      <c r="K51" s="15"/>
      <c r="L51" s="15"/>
    </row>
    <row r="52" spans="1:12" s="106" customFormat="1" ht="18" customHeight="1" x14ac:dyDescent="0.2">
      <c r="A52" s="149" t="s">
        <v>184</v>
      </c>
      <c r="B52" s="150"/>
      <c r="C52" s="150"/>
      <c r="D52" s="150"/>
      <c r="E52" s="150"/>
      <c r="F52" s="150"/>
      <c r="G52" s="150"/>
      <c r="H52" s="150"/>
      <c r="I52" s="150"/>
      <c r="J52" s="151"/>
      <c r="K52" s="146">
        <f>ROUNDDOWN(K38+K43,0)</f>
        <v>0</v>
      </c>
      <c r="L52" s="147"/>
    </row>
    <row r="53" spans="1:12" s="106" customFormat="1" ht="18" customHeight="1" x14ac:dyDescent="0.2">
      <c r="A53" s="149" t="s">
        <v>100</v>
      </c>
      <c r="B53" s="150"/>
      <c r="C53" s="150"/>
      <c r="D53" s="150"/>
      <c r="E53" s="150"/>
      <c r="F53" s="150"/>
      <c r="G53" s="150"/>
      <c r="H53" s="150"/>
      <c r="I53" s="150"/>
      <c r="J53" s="151"/>
      <c r="K53" s="144">
        <f>K39+K49</f>
        <v>0</v>
      </c>
      <c r="L53" s="145"/>
    </row>
    <row r="54" spans="1:12" s="106" customFormat="1" ht="18" customHeight="1" x14ac:dyDescent="0.2">
      <c r="A54" s="149" t="s">
        <v>90</v>
      </c>
      <c r="B54" s="150"/>
      <c r="C54" s="150"/>
      <c r="D54" s="150"/>
      <c r="E54" s="150"/>
      <c r="F54" s="150"/>
      <c r="G54" s="150"/>
      <c r="H54" s="150"/>
      <c r="I54" s="150"/>
      <c r="J54" s="151"/>
      <c r="K54" s="144">
        <f>K52+K53</f>
        <v>0</v>
      </c>
      <c r="L54" s="145"/>
    </row>
    <row r="55" spans="1:12" s="106" customFormat="1" ht="18" customHeight="1" x14ac:dyDescent="0.2">
      <c r="B55" s="108"/>
      <c r="D55" s="107"/>
      <c r="J55" s="107"/>
    </row>
    <row r="56" spans="1:12" s="106" customFormat="1" ht="18" customHeight="1" x14ac:dyDescent="0.2">
      <c r="B56" s="108"/>
      <c r="D56" s="107"/>
      <c r="J56" s="107"/>
    </row>
    <row r="57" spans="1:12" s="106" customFormat="1" ht="18" customHeight="1" x14ac:dyDescent="0.2">
      <c r="B57" s="108"/>
      <c r="D57" s="107"/>
      <c r="J57" s="107"/>
    </row>
    <row r="58" spans="1:12" s="106" customFormat="1" ht="18" customHeight="1" x14ac:dyDescent="0.2">
      <c r="B58" s="108"/>
      <c r="D58" s="107"/>
      <c r="J58" s="107"/>
    </row>
    <row r="59" spans="1:12" s="106" customFormat="1" ht="18" customHeight="1" x14ac:dyDescent="0.2">
      <c r="B59" s="108"/>
      <c r="D59" s="107"/>
      <c r="J59" s="107"/>
    </row>
    <row r="60" spans="1:12" s="106" customFormat="1" ht="18" customHeight="1" x14ac:dyDescent="0.2">
      <c r="B60" s="108"/>
      <c r="D60" s="107"/>
      <c r="J60" s="107"/>
    </row>
    <row r="61" spans="1:12" s="106" customFormat="1" ht="18" customHeight="1" x14ac:dyDescent="0.2">
      <c r="B61" s="108"/>
      <c r="D61" s="107"/>
      <c r="J61" s="107"/>
    </row>
    <row r="62" spans="1:12" s="106" customFormat="1" ht="18" customHeight="1" x14ac:dyDescent="0.2">
      <c r="B62" s="108"/>
      <c r="D62" s="107"/>
      <c r="J62" s="107"/>
    </row>
    <row r="63" spans="1:12" s="106" customFormat="1" ht="18" customHeight="1" x14ac:dyDescent="0.2">
      <c r="B63" s="108"/>
      <c r="D63" s="107"/>
      <c r="J63" s="107"/>
    </row>
    <row r="64" spans="1:12" s="106" customFormat="1" ht="18" customHeight="1" x14ac:dyDescent="0.2">
      <c r="B64" s="108"/>
      <c r="D64" s="107"/>
      <c r="J64" s="107"/>
    </row>
    <row r="65" spans="1:12" s="106" customFormat="1" ht="18" customHeight="1" x14ac:dyDescent="0.2">
      <c r="B65" s="108"/>
      <c r="D65" s="107"/>
      <c r="J65" s="107"/>
    </row>
    <row r="66" spans="1:12" customFormat="1" ht="19.5" customHeight="1" x14ac:dyDescent="0.2">
      <c r="A66" s="148" t="s">
        <v>182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