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9D02EC97-4740-402D-A4FF-B2FA253FD90A}" xr6:coauthVersionLast="47" xr6:coauthVersionMax="47" xr10:uidLastSave="{00000000-0000-0000-0000-000000000000}"/>
  <bookViews>
    <workbookView xWindow="2868" yWindow="2868" windowWidth="16589" windowHeight="9539"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<sst xmlns="http://schemas.openxmlformats.org/spreadsheetml/2006/main" count="4089" uniqueCount="182">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</sst>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55"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171</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95" hidden="1" outlineLevel="1">
      <c r="A59" s="214"/>
      <c r="B59" s="214"/>
      <c r="C59" s="214"/>
      <c r="D59" s="215"/>
      <c r="E59" s="215"/>
      <c r="F59" s="215"/>
      <c r="G59" s="215"/>
      <c r="H59" s="215"/>
      <c r="I59" s="215"/>
      <c r="J59" s="215"/>
      <c r="K59" s="214"/>
      <c r="L59" s="413">
        <f>H54+J54</f>
        <v>0</v>
      </c>
      <c r="M59" s="414"/>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179</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180</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181</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95" hidden="1" outlineLevel="1">
      <c r="A59" s="214"/>
      <c r="B59" s="214"/>
      <c r="C59" s="214"/>
      <c r="D59" s="215"/>
      <c r="E59" s="215"/>
      <c r="F59" s="215"/>
      <c r="G59" s="215"/>
      <c r="H59" s="215"/>
      <c r="I59" s="215"/>
      <c r="J59" s="215"/>
      <c r="K59" s="214"/>
      <c r="L59" s="413">
        <f>H54+J54</f>
        <v>0</v>
      </c>
      <c r="M59" s="414"/>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sqref="A1:E1"/>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167</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9"/>
    <mergeCell ref="J20:Q27"/>
    <mergeCell ref="J28:Q35"/>
    <mergeCell ref="J36: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172</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173</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174</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20</v>
      </c>
      <c r="C10" s="352" t="str">
        <f>"←稼働"&amp;F54&amp;"日
 + "&amp;"休暇"&amp;E54&amp;"日"</f>
        <v>←稼働20日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175</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176</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177</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3" t="s">
        <v>178</v>
      </c>
      <c r="B1" s="364"/>
      <c r="C1" s="364"/>
      <c r="D1" s="364"/>
      <c r="E1" s="364"/>
      <c r="F1" s="372" t="s">
        <v>105</v>
      </c>
      <c r="G1" s="373"/>
      <c r="H1" s="373"/>
      <c r="I1" s="374" t="str">
        <f>IF(AI1="エラーなし","-","コメント(S列)をご確認ください。")</f>
        <v>コメント(S列)をご確認ください。</v>
      </c>
      <c r="J1" s="375"/>
      <c r="K1" s="375"/>
      <c r="L1" s="375"/>
      <c r="M1" s="375"/>
      <c r="N1" s="29" t="str">
        <f>IF($F$1="委託業務従事日誌","契約管理番号：","事業番号：")</f>
        <v>契約管理番号：</v>
      </c>
      <c r="O1" s="337" t="s">
        <v>152</v>
      </c>
      <c r="P1" s="338"/>
      <c r="Q1" s="10" t="str">
        <f>IF($F$1="委託業務従事日誌","別紙８","")</f>
        <v>別紙８</v>
      </c>
      <c r="R1" s="339" t="s">
        <v>46</v>
      </c>
      <c r="S1" s="326" t="s">
        <v>89</v>
      </c>
      <c r="T1" s="94"/>
      <c r="U1" s="71"/>
      <c r="V1" s="71"/>
      <c r="W1" s="71"/>
      <c r="X1" s="71"/>
      <c r="Y1" s="341" t="s">
        <v>72</v>
      </c>
      <c r="Z1" s="341" t="s">
        <v>73</v>
      </c>
      <c r="AA1" s="341" t="s">
        <v>74</v>
      </c>
      <c r="AB1" s="341" t="s">
        <v>75</v>
      </c>
      <c r="AC1" s="341" t="s">
        <v>78</v>
      </c>
      <c r="AD1" s="341" t="s">
        <v>76</v>
      </c>
      <c r="AE1" s="341" t="s">
        <v>77</v>
      </c>
      <c r="AF1" s="341" t="s">
        <v>121</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162</v>
      </c>
      <c r="B2" s="359"/>
      <c r="C2" s="359"/>
      <c r="D2" s="359"/>
      <c r="E2" s="359"/>
      <c r="F2" s="359"/>
      <c r="G2" s="359"/>
      <c r="H2" s="91"/>
      <c r="I2" s="92"/>
      <c r="J2" s="92"/>
      <c r="K2" s="92"/>
      <c r="L2" s="92"/>
      <c r="M2" s="92"/>
      <c r="N2" s="92"/>
      <c r="O2" s="92"/>
      <c r="P2" s="92" t="s">
        <v>161</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委託業務の名称：</v>
      </c>
      <c r="B3" s="344"/>
      <c r="C3" s="344"/>
      <c r="D3" s="344"/>
      <c r="E3" s="342" t="s">
        <v>125</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109</v>
      </c>
      <c r="AP3" s="157" t="s">
        <v>108</v>
      </c>
      <c r="AQ3" s="3"/>
      <c r="AR3" s="3"/>
      <c r="AS3" s="3"/>
    </row>
    <row r="4" spans="1:108" ht="17.149999999999999" customHeight="1" thickBot="1">
      <c r="A4" s="361"/>
      <c r="B4" s="362"/>
      <c r="C4" s="362"/>
      <c r="D4" s="362"/>
      <c r="E4" s="342" t="s">
        <v>124</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153</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再委託等項目：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委託先等名称：</v>
      </c>
      <c r="D7" s="345"/>
      <c r="E7" s="342" t="s">
        <v>122</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160</v>
      </c>
      <c r="F8" s="351"/>
      <c r="G8" s="351"/>
      <c r="H8" s="351"/>
      <c r="I8" s="399"/>
      <c r="J8" s="399"/>
      <c r="K8" s="45"/>
      <c r="L8" s="45"/>
      <c r="M8" s="45" t="str">
        <f>IF($F$1="委託業務従事日誌","業務管理者等","主任研究者等")&amp;"　所属："</f>
        <v>業務管理者等　所属：</v>
      </c>
      <c r="N8" s="348" t="s">
        <v>126</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156</v>
      </c>
      <c r="F9" s="348"/>
      <c r="G9" s="348"/>
      <c r="H9" s="348"/>
      <c r="I9" s="349"/>
      <c r="J9" s="350"/>
      <c r="K9" s="44"/>
      <c r="L9" s="44"/>
      <c r="M9" s="309" t="s">
        <v>6</v>
      </c>
      <c r="N9" s="348" t="s">
        <v>123</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23</v>
      </c>
      <c r="C10" s="352" t="str">
        <f>"←稼働"&amp;F54&amp;"日
 + "&amp;"休暇"&amp;E54&amp;"日"</f>
        <v>←稼働23日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169</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15" t="s">
        <v>165</v>
      </c>
      <c r="B46" s="416"/>
      <c r="C46" s="416"/>
      <c r="D46" s="416"/>
      <c r="E46" s="416"/>
      <c r="F46" s="416"/>
      <c r="G46" s="416"/>
      <c r="H46" s="416"/>
      <c r="I46" s="416"/>
      <c r="J46" s="417" t="s">
        <v>166</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170</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411" t="s">
        <v>136</v>
      </c>
      <c r="M53" s="412"/>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