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44EBFCA7-7412-42CD-A073-90A76A7DDA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経費発生調書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経費発生調書!$A$1:$AB$42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2" i="3" l="1"/>
  <c r="E25" i="3"/>
  <c r="Y26" i="3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9" i="3"/>
  <c r="W20" i="3"/>
  <c r="W21" i="3"/>
  <c r="E22" i="3"/>
  <c r="E23" i="3" s="1"/>
  <c r="I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9" i="2"/>
  <c r="W20" i="2"/>
  <c r="W21" i="2"/>
  <c r="E22" i="2"/>
  <c r="E23" i="2" s="1"/>
  <c r="I22" i="2"/>
  <c r="M22" i="2"/>
  <c r="Q22" i="2"/>
  <c r="U22" i="2"/>
  <c r="Y24" i="2"/>
  <c r="Y25" i="2"/>
  <c r="W17" i="3" l="1"/>
  <c r="AA17" i="3" s="1"/>
  <c r="W17" i="2"/>
  <c r="X17" i="2" s="1"/>
  <c r="X10" i="3"/>
  <c r="AA10" i="3"/>
  <c r="X14" i="3"/>
  <c r="AA14" i="3"/>
  <c r="E24" i="3"/>
  <c r="G22" i="3"/>
  <c r="X10" i="2"/>
  <c r="AA10" i="2"/>
  <c r="X14" i="2"/>
  <c r="AA14" i="2"/>
  <c r="E24" i="2"/>
  <c r="E25" i="2" s="1"/>
  <c r="G22" i="2"/>
  <c r="Y26" i="2" s="1"/>
  <c r="W22" i="3" l="1"/>
  <c r="X17" i="3"/>
  <c r="W22" i="2"/>
  <c r="AA17" i="2"/>
  <c r="AA22" i="2" s="1"/>
  <c r="E26" i="3"/>
  <c r="E27" i="3"/>
  <c r="G23" i="3"/>
  <c r="AA22" i="3"/>
  <c r="W23" i="3"/>
  <c r="W24" i="3" s="1"/>
  <c r="E26" i="2"/>
  <c r="E27" i="2"/>
  <c r="G23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 s="1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40" i="1" l="1"/>
  <c r="N40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<sst xmlns="http://schemas.openxmlformats.org/spreadsheetml/2006/main" count="315" uniqueCount="166">
  <si>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</si>
  <si>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</si>
  <si>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</si>
  <si>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</si>
  <si>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</si>
  <si>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</si>
  <si>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</si>
  <si>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</si>
  <si>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</si>
  <si>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</si>
  <si>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</si>
  <si>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</si>
  <si>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</si>
  <si>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</si>
  <si>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</si>
  <si>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</si>
  <si>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</si>
  <si>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</si>
  <si>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</si>
  <si>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</si>
  <si>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</si>
  <si>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</si>
  <si>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</si>
  <si>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</si>
  <si>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</si>
  <si>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</si>
  <si>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</si>
  <si>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</si>
  <si>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</si>
  <si>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</si>
  <si>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</si>
  <si>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</si>
  <si>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</si>
  <si>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</si>
  <si>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</si>
  <si>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</si>
  <si>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</si>
  <si>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</si>
  <si>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</si>
  <si>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</si>
  <si>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</si>
  <si>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</si>
  <si>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</si>
  <si>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</si>
  <si>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</si>
  <si>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</si>
  <si>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</si>
  <si>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</si>
  <si>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</si>
  <si>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</si>
  <si>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</si>
  <si>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</si>
  <si>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</si>
  <si>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</si>
  <si>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</si>
  <si>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</si>
  <si>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</si>
  <si>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</si>
  <si>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</si>
  <si>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</si>
  <si>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</si>
  <si>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</si>
  <si>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</si>
  <si>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</si>
  <si>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</si>
  <si>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</si>
  <si>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</si>
  <si>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</si>
  <si>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</si>
  <si>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</si>
  <si>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</si>
  <si>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</si>
  <si>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</si>
  <si>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</si>
  <si>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</si>
  <si>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</si>
  <si>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</si>
  <si>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</si>
  <si>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</si>
  <si>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</si>
  <si>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</si>
  <si>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</si>
  <si>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</si>
  <si>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</si>
  <si>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</si>
  <si>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</si>
  <si>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</si>
  <si>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</si>
  <si>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</si>
  <si>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</si>
  <si>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</si>
  <si>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</si>
  <si>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</si>
  <si>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</si>
  <si>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</si>
  <si>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</si>
  <si>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</si>
  <si>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</si>
  <si>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</si>
  <si>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</si>
  <si>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</si>
  <si>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</si>
  <si>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</si>
  <si>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</si>
  <si>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</si>
  <si>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</si>
  <si>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</si>
  <si>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</si>
  <si>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</si>
  <si>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</si>
  <si>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</si>
  <si>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</si>
  <si>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</si>
  <si>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</si>
  <si>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</si>
  <si>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</si>
  <si>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</si>
  <si>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</si>
  <si>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</si>
  <si>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</si>
  <si>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</si>
  <si>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</si>
  <si>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</si>
  <si>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</si>
  <si>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</si>
  <si>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</si>
  <si>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</si>
  <si>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</si>
  <si>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</si>
  <si>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</si>
  <si>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</si>
  <si>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</si>
  <si>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</si>
  <si>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</si>
  <si>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</si>
  <si>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</si>
  <si>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</si>
  <si>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</si>
  <si>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</si>
  <si>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</si>
  <si>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</si>
  <si>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</si>
  <si>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</si>
  <si>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</si>
  <si>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</si>
  <si>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</si>
  <si>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</si>
  <si>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</si>
  <si>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</si>
  <si>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</si>
  <si>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</si>
  <si>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</si>
  <si>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 xml:space="preserve"> ディープテック・スタートアップ支援基金／国際共同研究開発費補助事業</t>
    <rPh sb="16" eb="18">
      <t>シエン</t>
    </rPh>
    <rPh sb="18" eb="20">
      <t>キキン</t>
    </rPh>
    <rPh sb="21" eb="23">
      <t>コクサイ</t>
    </rPh>
    <rPh sb="23" eb="25">
      <t>キョウドウ</t>
    </rPh>
    <rPh sb="25" eb="27">
      <t>ケンキュウ</t>
    </rPh>
    <rPh sb="27" eb="29">
      <t>カイハツ</t>
    </rPh>
    <rPh sb="29" eb="30">
      <t>ヒ</t>
    </rPh>
    <rPh sb="30" eb="32">
      <t>ホジョ</t>
    </rPh>
    <rPh sb="32" eb="34">
      <t>ジギョウ</t>
    </rPh>
    <phoneticPr fontId="4"/>
  </si>
  <si>
    <t>補助事業の名称：</t>
    <rPh sb="0" eb="2">
      <t>ホジョ</t>
    </rPh>
    <rPh sb="2" eb="4">
      <t>ジギョウ</t>
    </rPh>
    <rPh sb="5" eb="7">
      <t>メイショウ</t>
    </rPh>
    <phoneticPr fontId="4"/>
  </si>
  <si>
    <t>補助事業者名称：</t>
    <rPh sb="0" eb="2">
      <t>ホジョ</t>
    </rPh>
    <rPh sb="2" eb="5">
      <t>ジギョウシャ</t>
    </rPh>
    <rPh sb="5" eb="7">
      <t>メイショウ</t>
    </rPh>
    <phoneticPr fontId="4"/>
  </si>
  <si>
    <t>補助率：</t>
    <rPh sb="0" eb="3">
      <t>ホジョリツ</t>
    </rPh>
    <phoneticPr fontId="4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</si>
  <si>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4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</si>
  <si>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</si>
  <si>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</si>
  <si>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t>当年度
補助対象費用
(e)
(b)か(d)の低い額</t>
    <rPh sb="0" eb="1">
      <t>トウ</t>
    </rPh>
    <rPh sb="4" eb="6">
      <t>ホジョ</t>
    </rPh>
    <rPh sb="6" eb="8">
      <t>タイショウ</t>
    </rPh>
    <rPh sb="8" eb="10">
      <t>ヒヨウ</t>
    </rPh>
    <phoneticPr fontId="4"/>
  </si>
  <si>
    <t>補助金額→</t>
    <rPh sb="0" eb="2">
      <t>ホジョ</t>
    </rPh>
    <rPh sb="3" eb="4">
      <t>ガク</t>
    </rPh>
    <phoneticPr fontId="4"/>
  </si>
  <si>
    <t>総計Ｂの内、補助金額</t>
    <rPh sb="0" eb="2">
      <t>ソウケイ</t>
    </rPh>
    <rPh sb="4" eb="5">
      <t>ウチ</t>
    </rPh>
    <rPh sb="6" eb="8">
      <t>ホジョ</t>
    </rPh>
    <rPh sb="9" eb="10">
      <t>ガク</t>
    </rPh>
    <phoneticPr fontId="4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</si>
  <si>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4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</si>
  <si>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</si>
  <si>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補助金額</t>
    <rPh sb="0" eb="2">
      <t>ホジョ</t>
    </rPh>
    <rPh sb="2" eb="4">
      <t>キンガク</t>
    </rPh>
    <phoneticPr fontId="4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</si>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</sst>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95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9" fillId="0" borderId="0" xfId="6" applyNumberFormat="1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0" fontId="1" fillId="0" borderId="0" xfId="6" applyAlignment="1" applyProtection="1">
      <alignment horizontal="center" vertical="center"/>
      <protection locked="0"/>
    </xf>
    <xf numFmtId="176" fontId="9" fillId="0" borderId="0" xfId="6" applyNumberFormat="1" applyFont="1" applyAlignment="1">
      <alignment horizontal="right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0" fontId="0" fillId="0" borderId="0" xfId="0" applyAlignment="1"/>
    <xf numFmtId="49" fontId="13" fillId="0" borderId="0" xfId="6" applyNumberFormat="1" applyFont="1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0" fontId="1" fillId="0" borderId="39" xfId="6" applyBorder="1" applyAlignment="1">
      <alignment horizontal="center" vertical="center"/>
    </xf>
    <xf numFmtId="0" fontId="1" fillId="0" borderId="0" xfId="6" applyAlignment="1"/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>
      <alignment vertical="center" shrinkToFit="1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49" fontId="10" fillId="0" borderId="0" xfId="6" applyNumberFormat="1" applyFont="1">
      <alignment vertical="center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>
      <alignment vertical="center"/>
    </xf>
    <xf numFmtId="0" fontId="9" fillId="0" borderId="2" xfId="6" applyFont="1" applyBorder="1" applyAlignment="1">
      <alignment horizontal="center"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0" fillId="0" borderId="11" xfId="6" applyNumberFormat="1" applyFont="1" applyBorder="1" applyAlignment="1">
      <alignment vertical="center" shrinkToFit="1"/>
    </xf>
    <xf numFmtId="176" fontId="10" fillId="0" borderId="2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25" fillId="3" borderId="64" xfId="6" applyNumberFormat="1" applyFont="1" applyFill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0" borderId="68" xfId="6" applyNumberFormat="1" applyFont="1" applyBorder="1" applyAlignment="1">
      <alignment horizontal="center" vertical="center" shrinkToFit="1"/>
    </xf>
    <xf numFmtId="0" fontId="17" fillId="0" borderId="67" xfId="6" applyFont="1" applyBorder="1" applyAlignment="1">
      <alignment horizontal="centerContinuous" vertical="center"/>
    </xf>
    <xf numFmtId="0" fontId="17" fillId="0" borderId="69" xfId="6" applyFont="1" applyBorder="1" applyAlignment="1">
      <alignment horizontal="center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>
      <alignment horizontal="center" vertical="center"/>
    </xf>
    <xf numFmtId="49" fontId="13" fillId="0" borderId="0" xfId="6" applyNumberFormat="1" applyFont="1">
      <alignment vertical="center"/>
    </xf>
    <xf numFmtId="0" fontId="1" fillId="0" borderId="0" xfId="6" applyAlignment="1">
      <alignment vertical="center" wrapText="1" shrinkToFit="1"/>
    </xf>
    <xf numFmtId="0" fontId="28" fillId="0" borderId="0" xfId="6" applyFont="1" applyAlignment="1">
      <alignment vertical="center" wrapText="1" shrinkToFit="1"/>
    </xf>
    <xf numFmtId="0" fontId="17" fillId="0" borderId="0" xfId="6" applyFont="1">
      <alignment vertical="center"/>
    </xf>
    <xf numFmtId="176" fontId="9" fillId="0" borderId="11" xfId="6" applyNumberFormat="1" applyFont="1" applyBorder="1" applyAlignment="1" applyProtection="1">
      <alignment vertical="center" shrinkToFit="1"/>
      <protection locked="0"/>
    </xf>
    <xf numFmtId="176" fontId="9" fillId="0" borderId="2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 applyProtection="1">
      <alignment vertical="center" shrinkToFit="1"/>
      <protection locked="0"/>
    </xf>
    <xf numFmtId="176" fontId="10" fillId="0" borderId="15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 applyProtection="1">
      <alignment vertical="center" shrinkToFit="1"/>
      <protection locked="0"/>
    </xf>
    <xf numFmtId="176" fontId="10" fillId="0" borderId="3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 applyProtection="1">
      <alignment vertical="center" shrinkToFit="1"/>
      <protection locked="0"/>
    </xf>
    <xf numFmtId="176" fontId="10" fillId="0" borderId="45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 applyProtection="1">
      <alignment vertical="center" shrinkToFit="1"/>
      <protection locked="0"/>
    </xf>
    <xf numFmtId="0" fontId="17" fillId="0" borderId="70" xfId="6" applyFont="1" applyBorder="1" applyAlignment="1" applyProtection="1">
      <alignment horizontal="center"/>
      <protection locked="0"/>
    </xf>
    <xf numFmtId="176" fontId="9" fillId="0" borderId="11" xfId="4" applyNumberFormat="1" applyFont="1" applyBorder="1" applyAlignment="1" applyProtection="1">
      <alignment vertical="center" shrinkToFit="1"/>
      <protection locked="0"/>
    </xf>
    <xf numFmtId="176" fontId="10" fillId="0" borderId="11" xfId="4" applyNumberFormat="1" applyFont="1" applyBorder="1" applyAlignment="1" applyProtection="1">
      <alignment vertical="center" shrinkToFit="1"/>
      <protection locked="0"/>
    </xf>
    <xf numFmtId="176" fontId="10" fillId="0" borderId="14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 applyProtection="1">
      <alignment vertical="center" shrinkToFit="1"/>
      <protection locked="0"/>
    </xf>
    <xf numFmtId="176" fontId="9" fillId="0" borderId="22" xfId="4" applyNumberFormat="1" applyFont="1" applyBorder="1" applyAlignment="1" applyProtection="1">
      <alignment vertical="center" shrinkToFit="1"/>
      <protection locked="0"/>
    </xf>
    <xf numFmtId="176" fontId="10" fillId="0" borderId="22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 applyProtection="1">
      <alignment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 applyProtection="1">
      <alignment vertical="center" shrinkToFit="1"/>
      <protection locked="0"/>
    </xf>
    <xf numFmtId="176" fontId="9" fillId="0" borderId="69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0" fontId="31" fillId="0" borderId="0" xfId="0" applyFont="1">
      <alignment vertical="center"/>
    </xf>
    <xf numFmtId="49" fontId="9" fillId="0" borderId="0" xfId="4" applyNumberFormat="1" applyFont="1" applyAlignment="1">
      <alignment horizontal="left" vertical="center" shrinkToFit="1"/>
    </xf>
    <xf numFmtId="49" fontId="8" fillId="0" borderId="0" xfId="4" applyNumberFormat="1" applyFont="1" applyAlignment="1">
      <alignment horizontal="right" vertical="center" shrinkToFit="1"/>
    </xf>
    <xf numFmtId="176" fontId="10" fillId="3" borderId="4" xfId="4" applyNumberFormat="1" applyFont="1" applyFill="1" applyBorder="1" applyAlignment="1">
      <alignment vertical="center" shrinkToFit="1"/>
    </xf>
    <xf numFmtId="176" fontId="10" fillId="0" borderId="4" xfId="4" applyNumberFormat="1" applyFont="1" applyBorder="1" applyAlignment="1">
      <alignment vertical="center" shrinkToFit="1"/>
    </xf>
    <xf numFmtId="176" fontId="10" fillId="7" borderId="108" xfId="4" applyNumberFormat="1" applyFont="1" applyFill="1" applyBorder="1" applyAlignment="1">
      <alignment vertical="center" shrinkToFit="1"/>
    </xf>
    <xf numFmtId="176" fontId="10" fillId="6" borderId="33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0" fillId="3" borderId="102" xfId="4" applyNumberFormat="1" applyFont="1" applyFill="1" applyBorder="1" applyAlignment="1">
      <alignment vertical="center" shrinkToFit="1"/>
    </xf>
    <xf numFmtId="177" fontId="29" fillId="5" borderId="74" xfId="4" applyNumberFormat="1" applyFont="1" applyFill="1" applyBorder="1" applyAlignment="1">
      <alignment vertical="center" shrinkToFit="1"/>
    </xf>
    <xf numFmtId="176" fontId="14" fillId="0" borderId="47" xfId="4" applyNumberFormat="1" applyFont="1" applyBorder="1" applyAlignment="1">
      <alignment vertical="center" shrinkToFit="1"/>
    </xf>
    <xf numFmtId="0" fontId="8" fillId="0" borderId="25" xfId="4" applyFont="1" applyBorder="1" applyAlignment="1" applyProtection="1">
      <alignment vertical="center" shrinkToFit="1"/>
      <protection locked="0"/>
    </xf>
    <xf numFmtId="179" fontId="10" fillId="0" borderId="22" xfId="1" applyNumberFormat="1" applyFont="1" applyBorder="1" applyAlignment="1" applyProtection="1">
      <alignment vertical="center" shrinkToFit="1"/>
      <protection locked="0"/>
    </xf>
    <xf numFmtId="0" fontId="28" fillId="0" borderId="0" xfId="6" applyFont="1" applyAlignment="1">
      <alignment vertical="center" shrinkToFit="1"/>
    </xf>
    <xf numFmtId="176" fontId="35" fillId="0" borderId="0" xfId="4" applyNumberFormat="1" applyFont="1" applyAlignment="1">
      <alignment horizontal="right" vertical="center" shrinkToFit="1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176" fontId="9" fillId="0" borderId="29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>
      <alignment horizontal="center" vertical="center" shrinkToFit="1"/>
    </xf>
    <xf numFmtId="0" fontId="8" fillId="0" borderId="40" xfId="4" applyFont="1" applyBorder="1" applyAlignment="1">
      <alignment horizontal="center" vertical="center" shrinkToFit="1"/>
    </xf>
    <xf numFmtId="0" fontId="8" fillId="0" borderId="67" xfId="4" applyFont="1" applyBorder="1" applyAlignment="1">
      <alignment horizontal="center" vertical="center" shrinkToFit="1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9" fillId="0" borderId="0" xfId="4" applyFont="1" applyAlignment="1">
      <alignment horizontal="center" vertical="center"/>
    </xf>
    <xf numFmtId="0" fontId="0" fillId="0" borderId="0" xfId="0">
      <alignment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176" fontId="9" fillId="0" borderId="0" xfId="4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14" fillId="0" borderId="0" xfId="4" applyNumberFormat="1" applyFont="1" applyAlignment="1">
      <alignment vertical="center" shrinkToFit="1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0" fontId="8" fillId="0" borderId="2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/>
    </xf>
    <xf numFmtId="176" fontId="14" fillId="0" borderId="6" xfId="4" applyNumberFormat="1" applyFont="1" applyBorder="1" applyAlignment="1">
      <alignment horizontal="center" vertical="center" wrapText="1"/>
    </xf>
    <xf numFmtId="176" fontId="14" fillId="0" borderId="15" xfId="4" applyNumberFormat="1" applyFont="1" applyBorder="1" applyAlignment="1">
      <alignment horizontal="center" vertical="center" wrapText="1"/>
    </xf>
    <xf numFmtId="176" fontId="14" fillId="0" borderId="84" xfId="4" applyNumberFormat="1" applyFont="1" applyBorder="1" applyAlignment="1">
      <alignment horizontal="center" vertical="center" wrapText="1"/>
    </xf>
    <xf numFmtId="176" fontId="9" fillId="0" borderId="78" xfId="4" applyNumberFormat="1" applyFont="1" applyBorder="1" applyAlignment="1">
      <alignment horizontal="center" vertical="center" wrapText="1" shrinkToFit="1"/>
    </xf>
    <xf numFmtId="0" fontId="9" fillId="0" borderId="79" xfId="4" applyFont="1" applyBorder="1" applyAlignment="1">
      <alignment horizontal="center" vertical="center" wrapText="1" shrinkToFit="1"/>
    </xf>
    <xf numFmtId="0" fontId="9" fillId="0" borderId="80" xfId="4" applyFont="1" applyBorder="1" applyAlignment="1">
      <alignment horizontal="center" vertical="center" wrapText="1" shrinkToFit="1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>
      <alignment horizontal="center" vertical="center" wrapText="1" shrinkToFit="1"/>
    </xf>
    <xf numFmtId="176" fontId="14" fillId="0" borderId="4" xfId="4" applyNumberFormat="1" applyFont="1" applyBorder="1" applyAlignment="1">
      <alignment horizontal="center" vertical="center" wrapText="1" shrinkToFit="1"/>
    </xf>
    <xf numFmtId="176" fontId="14" fillId="0" borderId="112" xfId="4" applyNumberFormat="1" applyFont="1" applyBorder="1" applyAlignment="1">
      <alignment horizontal="center" vertical="center" wrapText="1" shrinkToFit="1"/>
    </xf>
    <xf numFmtId="176" fontId="14" fillId="0" borderId="97" xfId="4" applyNumberFormat="1" applyFont="1" applyBorder="1" applyAlignment="1">
      <alignment horizontal="center" vertical="center" wrapText="1" shrinkToFit="1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>
      <alignment horizontal="center" vertical="center" shrinkToFit="1"/>
    </xf>
    <xf numFmtId="12" fontId="8" fillId="0" borderId="1" xfId="4" applyNumberFormat="1" applyFont="1" applyBorder="1" applyAlignment="1">
      <alignment vertical="center" shrinkToFit="1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left" vertical="center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87" xfId="0" applyBorder="1" applyProtection="1">
      <alignment vertical="center"/>
      <protection locked="0"/>
    </xf>
    <xf numFmtId="49" fontId="9" fillId="0" borderId="0" xfId="6" applyNumberFormat="1" applyFont="1" applyAlignment="1">
      <alignment horizontal="right" vertical="center" shrinkToFit="1"/>
    </xf>
    <xf numFmtId="176" fontId="9" fillId="0" borderId="7" xfId="6" applyNumberFormat="1" applyFont="1" applyBorder="1" applyAlignment="1">
      <alignment horizontal="center" vertical="center" wrapText="1"/>
    </xf>
    <xf numFmtId="176" fontId="14" fillId="0" borderId="6" xfId="6" applyNumberFormat="1" applyFont="1" applyBorder="1" applyAlignment="1">
      <alignment horizontal="center" vertical="center"/>
    </xf>
    <xf numFmtId="176" fontId="14" fillId="0" borderId="76" xfId="6" applyNumberFormat="1" applyFont="1" applyBorder="1" applyAlignment="1">
      <alignment horizontal="center" vertical="center"/>
    </xf>
    <xf numFmtId="176" fontId="14" fillId="0" borderId="77" xfId="6" applyNumberFormat="1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7" fillId="0" borderId="86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176" fontId="9" fillId="0" borderId="75" xfId="6" applyNumberFormat="1" applyFont="1" applyBorder="1" applyAlignment="1">
      <alignment horizontal="center" vertical="center" wrapText="1" shrinkToFit="1"/>
    </xf>
    <xf numFmtId="0" fontId="9" fillId="0" borderId="50" xfId="6" applyFont="1" applyBorder="1" applyAlignment="1">
      <alignment horizontal="center" vertical="center" wrapText="1" shrinkToFit="1"/>
    </xf>
    <xf numFmtId="0" fontId="17" fillId="0" borderId="2" xfId="6" applyFont="1" applyBorder="1" applyAlignment="1">
      <alignment horizontal="center" vertical="center" shrinkToFit="1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>
      <alignment horizontal="center" vertical="center" shrinkToFit="1"/>
    </xf>
    <xf numFmtId="176" fontId="9" fillId="0" borderId="35" xfId="6" applyNumberFormat="1" applyFont="1" applyBorder="1" applyAlignment="1">
      <alignment horizontal="center" vertical="center" shrinkToFit="1"/>
    </xf>
    <xf numFmtId="176" fontId="9" fillId="0" borderId="33" xfId="6" applyNumberFormat="1" applyFont="1" applyBorder="1" applyAlignment="1">
      <alignment horizontal="center" vertical="center" shrinkToFit="1"/>
    </xf>
    <xf numFmtId="176" fontId="9" fillId="0" borderId="78" xfId="6" applyNumberFormat="1" applyFont="1" applyBorder="1" applyAlignment="1">
      <alignment horizontal="center" vertical="center" wrapText="1" shrinkToFit="1"/>
    </xf>
    <xf numFmtId="0" fontId="9" fillId="0" borderId="79" xfId="6" applyFont="1" applyBorder="1" applyAlignment="1">
      <alignment horizontal="center" vertical="center" wrapText="1" shrinkToFit="1"/>
    </xf>
    <xf numFmtId="0" fontId="9" fillId="0" borderId="80" xfId="6" applyFont="1" applyBorder="1" applyAlignment="1">
      <alignment horizontal="center" vertical="center" wrapText="1" shrinkToFit="1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 applyProtection="1">
      <alignment horizontal="center" vertical="center" shrinkToFit="1"/>
      <protection locked="0"/>
    </xf>
    <xf numFmtId="49" fontId="5" fillId="0" borderId="0" xfId="6" applyNumberFormat="1" applyFont="1">
      <alignment vertical="center"/>
    </xf>
    <xf numFmtId="49" fontId="6" fillId="0" borderId="0" xfId="6" applyNumberFormat="1" applyFont="1">
      <alignment vertical="center"/>
    </xf>
    <xf numFmtId="0" fontId="1" fillId="0" borderId="0" xfId="6" applyAlignment="1"/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0" fontId="1" fillId="0" borderId="6" xfId="6" applyBorder="1" applyAlignment="1"/>
    <xf numFmtId="0" fontId="1" fillId="0" borderId="76" xfId="6" applyBorder="1" applyAlignment="1"/>
    <xf numFmtId="0" fontId="1" fillId="0" borderId="77" xfId="6" applyBorder="1" applyAlignment="1"/>
    <xf numFmtId="0" fontId="1" fillId="0" borderId="45" xfId="6" applyBorder="1" applyAlignment="1"/>
    <xf numFmtId="0" fontId="1" fillId="0" borderId="46" xfId="6" applyBorder="1" applyAlignment="1"/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>
      <alignment horizontal="center" vertical="center" shrinkToFit="1"/>
    </xf>
    <xf numFmtId="0" fontId="8" fillId="0" borderId="40" xfId="6" applyFont="1" applyBorder="1" applyAlignment="1">
      <alignment horizontal="center" vertical="center" shrinkToFit="1"/>
    </xf>
    <xf numFmtId="0" fontId="8" fillId="0" borderId="67" xfId="6" applyFont="1" applyBorder="1" applyAlignment="1">
      <alignment horizontal="center" vertical="center" shrinkToFit="1"/>
    </xf>
    <xf numFmtId="176" fontId="9" fillId="0" borderId="85" xfId="6" applyNumberFormat="1" applyFont="1" applyBorder="1" applyAlignment="1">
      <alignment vertical="center" shrinkToFit="1"/>
    </xf>
    <xf numFmtId="176" fontId="10" fillId="3" borderId="61" xfId="6" applyNumberFormat="1" applyFont="1" applyFill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18" xfId="6" applyNumberFormat="1" applyFont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0" fontId="3" fillId="0" borderId="0" xfId="6" applyFont="1" applyAlignment="1">
      <alignment horizontal="left" vertical="center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176" fontId="9" fillId="0" borderId="86" xfId="6" applyNumberFormat="1" applyFont="1" applyBorder="1" applyAlignment="1">
      <alignment horizontal="center" vertical="center" shrinkToFit="1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1" fillId="0" borderId="87" xfId="6" applyBorder="1" applyAlignment="1">
      <alignment horizontal="center" vertical="center"/>
    </xf>
    <xf numFmtId="0" fontId="1" fillId="0" borderId="81" xfId="6" applyBorder="1" applyAlignment="1">
      <alignment horizontal="center" vertical="center" wrapText="1"/>
    </xf>
    <xf numFmtId="176" fontId="15" fillId="0" borderId="82" xfId="6" applyNumberFormat="1" applyFont="1" applyBorder="1" applyAlignment="1">
      <alignment horizontal="center" vertical="center" wrapText="1" shrinkToFit="1"/>
    </xf>
    <xf numFmtId="0" fontId="0" fillId="0" borderId="83" xfId="0" applyBorder="1" applyAlignment="1">
      <alignment vertical="center" shrinkToFit="1"/>
    </xf>
    <xf numFmtId="0" fontId="0" fillId="0" borderId="84" xfId="0" applyBorder="1" applyAlignment="1">
      <alignment vertical="center" shrinkToFit="1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0" fontId="1" fillId="0" borderId="0" xfId="6" applyFont="1" applyAlignment="1" applyProtection="1">
      <alignment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3822465" y="4613399"/>
          <a:ext cx="3153128" cy="610182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5905500" y="4133850"/>
          <a:ext cx="5467350" cy="7620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（ただし、委託契約は消費税の課税取引となりますので、補助先と委託先の関係では総計Ｄにて精算します。）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482600</xdr:colOff>
      <xdr:row>4</xdr:row>
      <xdr:rowOff>120651</xdr:rowOff>
    </xdr:from>
    <xdr:to>
      <xdr:col>10</xdr:col>
      <xdr:colOff>152400</xdr:colOff>
      <xdr:row>7</xdr:row>
      <xdr:rowOff>44450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392767" y="896762"/>
          <a:ext cx="2746022" cy="671688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補助先からの委託の場合の経費発生調書なので、委託先からすると委託元＝補助先です。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42"/>
  <sheetViews>
    <sheetView tabSelected="1" view="pageBreakPreview" zoomScale="116" zoomScaleSheetLayoutView="98" workbookViewId="0">
      <selection activeCell="X39" sqref="X39:X40"/>
    </sheetView>
  </sheetViews>
  <sheetFormatPr defaultColWidth="9" defaultRowHeight="13" x14ac:dyDescent="0.2"/>
  <cols>
    <col min="1" max="1" width="5" style="1" customWidth="1"/>
    <col min="2" max="2" width="9" style="1"/>
    <col min="3" max="3" width="7.7265625" style="1" customWidth="1"/>
    <col min="4" max="4" width="1.6328125" style="1" customWidth="1"/>
    <col min="5" max="5" width="9.08984375" style="1" customWidth="1"/>
    <col min="6" max="6" width="1.6328125" style="1" customWidth="1"/>
    <col min="7" max="7" width="9.08984375" style="1" customWidth="1"/>
    <col min="8" max="8" width="1.6328125" style="1" customWidth="1"/>
    <col min="9" max="9" width="9.08984375" style="1" customWidth="1"/>
    <col min="10" max="10" width="1.6328125" style="1" customWidth="1"/>
    <col min="11" max="11" width="9.08984375" style="1" customWidth="1"/>
    <col min="12" max="12" width="2" style="1" customWidth="1"/>
    <col min="13" max="13" width="9.6328125" style="1" customWidth="1"/>
    <col min="14" max="14" width="2" style="1" customWidth="1"/>
    <col min="15" max="15" width="9.08984375" style="1" customWidth="1"/>
    <col min="16" max="16" width="1.6328125" style="1" customWidth="1"/>
    <col min="17" max="17" width="9.08984375" style="1" customWidth="1"/>
    <col min="18" max="18" width="1.6328125" style="1" customWidth="1"/>
    <col min="19" max="19" width="9.08984375" style="1" customWidth="1"/>
    <col min="20" max="20" width="1.6328125" style="1" customWidth="1"/>
    <col min="21" max="21" width="8.7265625" style="1" customWidth="1"/>
    <col min="22" max="22" width="1.6328125" style="1" customWidth="1"/>
    <col min="23" max="23" width="9.08984375" style="1" customWidth="1"/>
    <col min="24" max="26" width="10.453125" style="1" customWidth="1"/>
    <col min="27" max="27" width="10" style="1" customWidth="1"/>
    <col min="28" max="28" width="1" style="1" customWidth="1"/>
    <col min="29" max="29" width="6.08984375" style="1" customWidth="1"/>
    <col min="30" max="30" width="9.08984375" style="1" customWidth="1"/>
    <col min="31" max="31" width="5.9062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562" t="s">
        <v>152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AA3" s="210" t="s">
        <v>71</v>
      </c>
    </row>
    <row r="4" spans="1:30" ht="16.5" customHeight="1" x14ac:dyDescent="0.2">
      <c r="A4" s="504" t="s">
        <v>0</v>
      </c>
      <c r="B4" s="505"/>
      <c r="C4" s="505"/>
      <c r="D4" s="505"/>
      <c r="E4" s="505"/>
      <c r="F4" s="506"/>
      <c r="G4" s="506"/>
      <c r="H4" s="212"/>
      <c r="I4" s="507" t="s">
        <v>1</v>
      </c>
      <c r="J4" s="507"/>
      <c r="K4" s="507"/>
      <c r="L4" s="508" t="s">
        <v>148</v>
      </c>
      <c r="M4" s="508"/>
      <c r="N4" s="508"/>
      <c r="O4" s="209" t="s">
        <v>74</v>
      </c>
      <c r="P4" s="452" t="s">
        <v>60</v>
      </c>
      <c r="Q4" s="452"/>
      <c r="R4" s="452"/>
      <c r="S4" s="452"/>
      <c r="T4" s="452"/>
      <c r="U4" s="452"/>
      <c r="V4" s="452"/>
      <c r="W4" s="211"/>
      <c r="X4" s="213"/>
      <c r="AD4" s="3" t="s">
        <v>2</v>
      </c>
    </row>
    <row r="5" spans="1:30" ht="16.5" customHeight="1" x14ac:dyDescent="0.2">
      <c r="A5" s="214"/>
      <c r="B5" s="215"/>
      <c r="C5" s="215"/>
      <c r="D5" s="215"/>
      <c r="E5" s="215"/>
      <c r="F5" s="215"/>
      <c r="H5" s="212"/>
      <c r="J5" s="458" t="s">
        <v>153</v>
      </c>
      <c r="K5" s="509"/>
      <c r="L5" s="375"/>
      <c r="M5" s="510"/>
      <c r="N5" s="510"/>
      <c r="O5" s="510"/>
      <c r="P5" s="510"/>
      <c r="Q5" s="510"/>
      <c r="R5" s="510"/>
      <c r="S5" s="510"/>
      <c r="T5" s="510"/>
      <c r="U5" s="510"/>
      <c r="V5" s="458" t="s">
        <v>3</v>
      </c>
      <c r="W5" s="458"/>
      <c r="X5" s="470" t="s">
        <v>4</v>
      </c>
      <c r="Y5" s="471"/>
      <c r="Z5" s="471"/>
      <c r="AA5" s="3"/>
    </row>
    <row r="6" spans="1:30" ht="16.5" customHeight="1" x14ac:dyDescent="0.2">
      <c r="A6" s="458" t="s">
        <v>154</v>
      </c>
      <c r="B6" s="458"/>
      <c r="C6" s="560"/>
      <c r="D6" s="560"/>
      <c r="E6" s="560"/>
      <c r="F6" s="560"/>
      <c r="G6" s="560"/>
      <c r="H6" s="561"/>
      <c r="I6" s="561"/>
      <c r="J6" s="211"/>
      <c r="K6" s="211"/>
      <c r="L6" s="216"/>
      <c r="M6" s="473"/>
      <c r="N6" s="473"/>
      <c r="O6" s="473"/>
      <c r="P6" s="473"/>
      <c r="Q6" s="473"/>
      <c r="R6" s="473"/>
      <c r="S6" s="473"/>
      <c r="T6" s="473"/>
      <c r="U6" s="473"/>
      <c r="V6" s="458" t="s">
        <v>5</v>
      </c>
      <c r="W6" s="458"/>
      <c r="X6" s="474"/>
      <c r="Y6" s="475"/>
      <c r="Z6" s="475"/>
      <c r="AA6" s="476"/>
    </row>
    <row r="7" spans="1:30" ht="16.5" customHeight="1" x14ac:dyDescent="0.2">
      <c r="A7" s="458" t="s">
        <v>6</v>
      </c>
      <c r="B7" s="458"/>
      <c r="C7" s="474"/>
      <c r="D7" s="474"/>
      <c r="E7" s="474"/>
      <c r="F7" s="474"/>
      <c r="G7" s="474"/>
      <c r="H7" s="547"/>
      <c r="I7" s="547"/>
      <c r="L7" s="216"/>
      <c r="M7" s="473"/>
      <c r="N7" s="473"/>
      <c r="O7" s="473"/>
      <c r="P7" s="473"/>
      <c r="Q7" s="473"/>
      <c r="R7" s="473"/>
      <c r="S7" s="473"/>
      <c r="T7" s="473"/>
      <c r="U7" s="473"/>
      <c r="V7" s="458" t="s">
        <v>156</v>
      </c>
      <c r="W7" s="458"/>
      <c r="X7" s="474" t="s">
        <v>61</v>
      </c>
      <c r="Y7" s="475"/>
      <c r="Z7" s="475"/>
      <c r="AA7" s="475"/>
    </row>
    <row r="8" spans="1:30" ht="16.5" customHeight="1" x14ac:dyDescent="0.2">
      <c r="A8" s="458" t="s">
        <v>155</v>
      </c>
      <c r="B8" s="542"/>
      <c r="C8" s="544">
        <v>0.5</v>
      </c>
      <c r="D8" s="4"/>
      <c r="E8" s="5" t="s">
        <v>7</v>
      </c>
      <c r="F8" s="5"/>
      <c r="G8" s="5"/>
      <c r="H8" s="6"/>
      <c r="J8" s="458" t="s">
        <v>8</v>
      </c>
      <c r="K8" s="546"/>
      <c r="L8" s="375"/>
      <c r="M8" s="473"/>
      <c r="N8" s="473"/>
      <c r="O8" s="473"/>
      <c r="P8" s="473"/>
      <c r="Q8" s="473"/>
      <c r="R8" s="473"/>
      <c r="S8" s="473"/>
      <c r="T8" s="473"/>
      <c r="U8" s="473"/>
      <c r="V8" s="458" t="s">
        <v>9</v>
      </c>
      <c r="W8" s="458"/>
      <c r="X8" s="474" t="s">
        <v>62</v>
      </c>
      <c r="Y8" s="475"/>
      <c r="Z8" s="475"/>
      <c r="AA8" s="475"/>
    </row>
    <row r="9" spans="1:30" ht="16.5" customHeight="1" x14ac:dyDescent="0.2">
      <c r="A9" s="543"/>
      <c r="B9" s="543"/>
      <c r="C9" s="545"/>
      <c r="D9" s="7"/>
      <c r="E9" s="217"/>
      <c r="F9" s="217"/>
      <c r="G9" s="217"/>
      <c r="J9" s="218"/>
      <c r="K9" s="218"/>
      <c r="L9" s="219"/>
      <c r="M9" s="548"/>
      <c r="N9" s="549"/>
      <c r="O9" s="549"/>
      <c r="P9" s="549"/>
      <c r="Q9" s="549"/>
      <c r="R9" s="549"/>
      <c r="S9" s="549"/>
      <c r="T9" s="549"/>
      <c r="U9" s="549"/>
      <c r="V9" s="550" t="s">
        <v>10</v>
      </c>
      <c r="W9" s="550"/>
      <c r="X9" s="551" t="s">
        <v>63</v>
      </c>
      <c r="Y9" s="552"/>
      <c r="Z9" s="552"/>
      <c r="AA9" s="552"/>
    </row>
    <row r="10" spans="1:30" ht="23.25" customHeight="1" x14ac:dyDescent="0.2">
      <c r="A10" s="511" t="s">
        <v>59</v>
      </c>
      <c r="B10" s="517"/>
      <c r="C10" s="512"/>
      <c r="D10" s="522" t="s">
        <v>11</v>
      </c>
      <c r="E10" s="523"/>
      <c r="F10" s="523"/>
      <c r="G10" s="524"/>
      <c r="H10" s="459" t="s">
        <v>12</v>
      </c>
      <c r="I10" s="525"/>
      <c r="J10" s="459" t="s">
        <v>13</v>
      </c>
      <c r="K10" s="525"/>
      <c r="L10" s="459" t="s">
        <v>14</v>
      </c>
      <c r="M10" s="525"/>
      <c r="N10" s="459" t="s">
        <v>15</v>
      </c>
      <c r="O10" s="525"/>
      <c r="P10" s="492" t="s">
        <v>16</v>
      </c>
      <c r="Q10" s="493"/>
      <c r="R10" s="493"/>
      <c r="S10" s="494"/>
      <c r="T10" s="511" t="s">
        <v>17</v>
      </c>
      <c r="U10" s="512"/>
      <c r="V10" s="459" t="s">
        <v>64</v>
      </c>
      <c r="W10" s="460"/>
      <c r="X10" s="495" t="s">
        <v>65</v>
      </c>
      <c r="Y10" s="477" t="s">
        <v>18</v>
      </c>
      <c r="Z10" s="480" t="s">
        <v>19</v>
      </c>
      <c r="AA10" s="482" t="s">
        <v>159</v>
      </c>
    </row>
    <row r="11" spans="1:30" ht="19.5" customHeight="1" x14ac:dyDescent="0.2">
      <c r="A11" s="518"/>
      <c r="B11" s="519"/>
      <c r="C11" s="520"/>
      <c r="D11" s="553" t="s">
        <v>157</v>
      </c>
      <c r="E11" s="554"/>
      <c r="F11" s="553" t="s">
        <v>158</v>
      </c>
      <c r="G11" s="567"/>
      <c r="H11" s="526"/>
      <c r="I11" s="527"/>
      <c r="J11" s="526"/>
      <c r="K11" s="527"/>
      <c r="L11" s="526"/>
      <c r="M11" s="527"/>
      <c r="N11" s="526"/>
      <c r="O11" s="527"/>
      <c r="P11" s="485" t="s">
        <v>20</v>
      </c>
      <c r="Q11" s="486"/>
      <c r="R11" s="485" t="s">
        <v>20</v>
      </c>
      <c r="S11" s="489"/>
      <c r="T11" s="513"/>
      <c r="U11" s="514"/>
      <c r="V11" s="461"/>
      <c r="W11" s="462"/>
      <c r="X11" s="496"/>
      <c r="Y11" s="478"/>
      <c r="Z11" s="481"/>
      <c r="AA11" s="483"/>
    </row>
    <row r="12" spans="1:30" ht="21.75" customHeight="1" x14ac:dyDescent="0.2">
      <c r="A12" s="463"/>
      <c r="B12" s="521"/>
      <c r="C12" s="464"/>
      <c r="D12" s="554"/>
      <c r="E12" s="554"/>
      <c r="F12" s="554"/>
      <c r="G12" s="567"/>
      <c r="H12" s="528"/>
      <c r="I12" s="529"/>
      <c r="J12" s="528"/>
      <c r="K12" s="529"/>
      <c r="L12" s="528"/>
      <c r="M12" s="529"/>
      <c r="N12" s="528"/>
      <c r="O12" s="529"/>
      <c r="P12" s="487"/>
      <c r="Q12" s="488"/>
      <c r="R12" s="490"/>
      <c r="S12" s="491"/>
      <c r="T12" s="515"/>
      <c r="U12" s="516"/>
      <c r="V12" s="463"/>
      <c r="W12" s="464"/>
      <c r="X12" s="497"/>
      <c r="Y12" s="479"/>
      <c r="Z12" s="220" t="s">
        <v>21</v>
      </c>
      <c r="AA12" s="484"/>
    </row>
    <row r="13" spans="1:30" ht="17.25" customHeight="1" x14ac:dyDescent="0.2">
      <c r="A13" s="557" t="s">
        <v>22</v>
      </c>
      <c r="B13" s="557"/>
      <c r="C13" s="557"/>
      <c r="D13" s="558">
        <f>SUM(E14:E16)</f>
        <v>0</v>
      </c>
      <c r="E13" s="559"/>
      <c r="F13" s="229"/>
      <c r="G13" s="230">
        <f>SUM(G14:G16)</f>
        <v>0</v>
      </c>
      <c r="H13" s="231"/>
      <c r="I13" s="232">
        <f>SUM(I14:I16)</f>
        <v>0</v>
      </c>
      <c r="J13" s="229"/>
      <c r="K13" s="232">
        <f>SUM(K14:K16)</f>
        <v>0</v>
      </c>
      <c r="L13" s="229"/>
      <c r="M13" s="232">
        <f>SUM(M14:M16)</f>
        <v>0</v>
      </c>
      <c r="N13" s="229"/>
      <c r="O13" s="232">
        <f>SUM(O14:O16)</f>
        <v>0</v>
      </c>
      <c r="P13" s="229"/>
      <c r="Q13" s="232">
        <f>SUM(Q14:Q16)</f>
        <v>0</v>
      </c>
      <c r="R13" s="233"/>
      <c r="S13" s="232">
        <f>SUM(S14:S16)</f>
        <v>0</v>
      </c>
      <c r="T13" s="229"/>
      <c r="U13" s="232">
        <f>SUM(U14:U16)</f>
        <v>0</v>
      </c>
      <c r="V13" s="229"/>
      <c r="W13" s="232">
        <f>SUM(W14:W16)</f>
        <v>0</v>
      </c>
      <c r="X13" s="234">
        <f>G13-W13</f>
        <v>0</v>
      </c>
      <c r="Y13" s="8"/>
      <c r="Z13" s="235">
        <f>SUM(G13,Y13)</f>
        <v>0</v>
      </c>
      <c r="AA13" s="236">
        <f>MIN(W13,Z13)</f>
        <v>0</v>
      </c>
    </row>
    <row r="14" spans="1:30" ht="17.25" customHeight="1" x14ac:dyDescent="0.2">
      <c r="A14" s="555" t="s">
        <v>23</v>
      </c>
      <c r="B14" s="555"/>
      <c r="C14" s="555"/>
      <c r="D14" s="290"/>
      <c r="E14" s="9"/>
      <c r="F14" s="292"/>
      <c r="G14" s="10"/>
      <c r="H14" s="293"/>
      <c r="I14" s="9"/>
      <c r="J14" s="292"/>
      <c r="K14" s="9"/>
      <c r="L14" s="292"/>
      <c r="M14" s="9"/>
      <c r="N14" s="292"/>
      <c r="O14" s="9"/>
      <c r="P14" s="292"/>
      <c r="Q14" s="9"/>
      <c r="R14" s="294"/>
      <c r="S14" s="9"/>
      <c r="T14" s="292"/>
      <c r="U14" s="9"/>
      <c r="V14" s="240"/>
      <c r="W14" s="237">
        <f>SUM(I14,K14,M14,O14,U14)</f>
        <v>0</v>
      </c>
      <c r="X14" s="11"/>
      <c r="Y14" s="12"/>
      <c r="Z14" s="13"/>
      <c r="AA14" s="13"/>
    </row>
    <row r="15" spans="1:30" ht="17.25" customHeight="1" x14ac:dyDescent="0.2">
      <c r="A15" s="555" t="s">
        <v>24</v>
      </c>
      <c r="B15" s="555"/>
      <c r="C15" s="555"/>
      <c r="D15" s="290"/>
      <c r="E15" s="14"/>
      <c r="F15" s="292"/>
      <c r="G15" s="15"/>
      <c r="H15" s="295"/>
      <c r="I15" s="14"/>
      <c r="J15" s="292"/>
      <c r="K15" s="14"/>
      <c r="L15" s="292"/>
      <c r="M15" s="14"/>
      <c r="N15" s="292"/>
      <c r="O15" s="14"/>
      <c r="P15" s="292"/>
      <c r="Q15" s="14"/>
      <c r="R15" s="292"/>
      <c r="S15" s="14"/>
      <c r="T15" s="292"/>
      <c r="U15" s="14"/>
      <c r="V15" s="240"/>
      <c r="W15" s="238">
        <f>SUM(I15,K15,M15,O15,U15)</f>
        <v>0</v>
      </c>
      <c r="X15" s="11"/>
      <c r="Y15" s="12"/>
      <c r="Z15" s="13"/>
      <c r="AA15" s="13"/>
    </row>
    <row r="16" spans="1:30" ht="17.25" customHeight="1" x14ac:dyDescent="0.2">
      <c r="A16" s="556" t="s">
        <v>25</v>
      </c>
      <c r="B16" s="556"/>
      <c r="C16" s="556"/>
      <c r="D16" s="291"/>
      <c r="E16" s="16"/>
      <c r="F16" s="296"/>
      <c r="G16" s="17"/>
      <c r="H16" s="297"/>
      <c r="I16" s="16"/>
      <c r="J16" s="296"/>
      <c r="K16" s="16"/>
      <c r="L16" s="296"/>
      <c r="M16" s="16"/>
      <c r="N16" s="296"/>
      <c r="O16" s="16"/>
      <c r="P16" s="296"/>
      <c r="Q16" s="16"/>
      <c r="R16" s="296"/>
      <c r="S16" s="16"/>
      <c r="T16" s="296"/>
      <c r="U16" s="16"/>
      <c r="V16" s="241"/>
      <c r="W16" s="239">
        <f>SUM(I16,K16,M16,O16,U16)</f>
        <v>0</v>
      </c>
      <c r="X16" s="18"/>
      <c r="Y16" s="19"/>
      <c r="Z16" s="20"/>
      <c r="AA16" s="20"/>
    </row>
    <row r="17" spans="1:31" ht="17.25" customHeight="1" x14ac:dyDescent="0.2">
      <c r="A17" s="557" t="s">
        <v>26</v>
      </c>
      <c r="B17" s="557"/>
      <c r="C17" s="557"/>
      <c r="D17" s="558">
        <f>SUM(E18:E19)</f>
        <v>0</v>
      </c>
      <c r="E17" s="559"/>
      <c r="F17" s="229"/>
      <c r="G17" s="230">
        <f>SUM(G18:G19)</f>
        <v>0</v>
      </c>
      <c r="H17" s="231"/>
      <c r="I17" s="232">
        <f>SUM(I18:I19)</f>
        <v>0</v>
      </c>
      <c r="J17" s="229"/>
      <c r="K17" s="232">
        <f>SUM(K18:K19)</f>
        <v>0</v>
      </c>
      <c r="L17" s="229"/>
      <c r="M17" s="232">
        <f>SUM(M18:M19)</f>
        <v>0</v>
      </c>
      <c r="N17" s="229"/>
      <c r="O17" s="232">
        <f>SUM(O18:O19)</f>
        <v>0</v>
      </c>
      <c r="P17" s="229"/>
      <c r="Q17" s="232">
        <f>SUM(Q18:Q19)</f>
        <v>0</v>
      </c>
      <c r="R17" s="233"/>
      <c r="S17" s="232">
        <f>SUM(S18:S19)</f>
        <v>0</v>
      </c>
      <c r="T17" s="229"/>
      <c r="U17" s="232">
        <f>SUM(U18:U19)</f>
        <v>0</v>
      </c>
      <c r="V17" s="229"/>
      <c r="W17" s="232">
        <f>SUM(W18:W19)</f>
        <v>0</v>
      </c>
      <c r="X17" s="234">
        <f>G17-W17</f>
        <v>0</v>
      </c>
      <c r="Y17" s="8"/>
      <c r="Z17" s="235">
        <f>SUM(G17,Y17)</f>
        <v>0</v>
      </c>
      <c r="AA17" s="236">
        <f>MIN(W17,Z17)</f>
        <v>0</v>
      </c>
    </row>
    <row r="18" spans="1:31" ht="17.25" customHeight="1" x14ac:dyDescent="0.2">
      <c r="A18" s="555" t="s">
        <v>27</v>
      </c>
      <c r="B18" s="555"/>
      <c r="C18" s="555"/>
      <c r="D18" s="290"/>
      <c r="E18" s="9"/>
      <c r="F18" s="292"/>
      <c r="G18" s="10"/>
      <c r="H18" s="293"/>
      <c r="I18" s="9"/>
      <c r="J18" s="292"/>
      <c r="K18" s="9"/>
      <c r="L18" s="292"/>
      <c r="M18" s="9"/>
      <c r="N18" s="292"/>
      <c r="O18" s="9"/>
      <c r="P18" s="292"/>
      <c r="Q18" s="9"/>
      <c r="R18" s="294"/>
      <c r="S18" s="9"/>
      <c r="T18" s="292"/>
      <c r="U18" s="9"/>
      <c r="V18" s="240"/>
      <c r="W18" s="237">
        <f>SUM(I18,K18,M18,O18,U18)</f>
        <v>0</v>
      </c>
      <c r="X18" s="11"/>
      <c r="Y18" s="12"/>
      <c r="Z18" s="13"/>
      <c r="AA18" s="13"/>
    </row>
    <row r="19" spans="1:31" ht="17.25" customHeight="1" x14ac:dyDescent="0.2">
      <c r="A19" s="556" t="s">
        <v>28</v>
      </c>
      <c r="B19" s="556"/>
      <c r="C19" s="556"/>
      <c r="D19" s="291"/>
      <c r="E19" s="16"/>
      <c r="F19" s="296"/>
      <c r="G19" s="17"/>
      <c r="H19" s="297"/>
      <c r="I19" s="16"/>
      <c r="J19" s="296"/>
      <c r="K19" s="16"/>
      <c r="L19" s="296"/>
      <c r="M19" s="16"/>
      <c r="N19" s="296"/>
      <c r="O19" s="16"/>
      <c r="P19" s="296"/>
      <c r="Q19" s="16"/>
      <c r="R19" s="296"/>
      <c r="S19" s="16"/>
      <c r="T19" s="296"/>
      <c r="U19" s="16"/>
      <c r="V19" s="241"/>
      <c r="W19" s="239">
        <f>SUM(I19,K19,M19,O19,U19)</f>
        <v>0</v>
      </c>
      <c r="X19" s="18"/>
      <c r="Y19" s="19"/>
      <c r="Z19" s="20"/>
      <c r="AA19" s="20"/>
    </row>
    <row r="20" spans="1:31" ht="17.25" customHeight="1" x14ac:dyDescent="0.2">
      <c r="A20" s="557" t="s">
        <v>29</v>
      </c>
      <c r="B20" s="557"/>
      <c r="C20" s="557"/>
      <c r="D20" s="558">
        <f>SUM(E21:E24)</f>
        <v>0</v>
      </c>
      <c r="E20" s="559"/>
      <c r="F20" s="229"/>
      <c r="G20" s="230">
        <f>SUM(G21:G24)</f>
        <v>0</v>
      </c>
      <c r="H20" s="231"/>
      <c r="I20" s="232">
        <f>SUM(I21:I24)</f>
        <v>0</v>
      </c>
      <c r="J20" s="229"/>
      <c r="K20" s="232">
        <f>SUM(K21:K24)</f>
        <v>0</v>
      </c>
      <c r="L20" s="229"/>
      <c r="M20" s="232">
        <f>SUM(M21:M24)</f>
        <v>0</v>
      </c>
      <c r="N20" s="229"/>
      <c r="O20" s="232">
        <f>SUM(O21:O24)</f>
        <v>0</v>
      </c>
      <c r="P20" s="229"/>
      <c r="Q20" s="232">
        <f>SUM(Q21:Q24)</f>
        <v>0</v>
      </c>
      <c r="R20" s="233"/>
      <c r="S20" s="232">
        <f>SUM(S21:S24)</f>
        <v>0</v>
      </c>
      <c r="T20" s="229"/>
      <c r="U20" s="232">
        <f>SUM(U21:U24)</f>
        <v>0</v>
      </c>
      <c r="V20" s="229"/>
      <c r="W20" s="232">
        <f>SUM(W21:W24)</f>
        <v>0</v>
      </c>
      <c r="X20" s="234">
        <f>G20-W20</f>
        <v>0</v>
      </c>
      <c r="Y20" s="8"/>
      <c r="Z20" s="235">
        <f>SUM(G20,Y20)</f>
        <v>0</v>
      </c>
      <c r="AA20" s="236">
        <f>MIN(W20,Z20)</f>
        <v>0</v>
      </c>
    </row>
    <row r="21" spans="1:31" ht="17.25" customHeight="1" x14ac:dyDescent="0.2">
      <c r="A21" s="555" t="s">
        <v>30</v>
      </c>
      <c r="B21" s="555"/>
      <c r="C21" s="555"/>
      <c r="D21" s="290"/>
      <c r="E21" s="9"/>
      <c r="F21" s="292"/>
      <c r="G21" s="10"/>
      <c r="H21" s="293"/>
      <c r="I21" s="9"/>
      <c r="J21" s="292"/>
      <c r="K21" s="9"/>
      <c r="L21" s="292"/>
      <c r="M21" s="9"/>
      <c r="N21" s="292"/>
      <c r="O21" s="9"/>
      <c r="P21" s="292"/>
      <c r="Q21" s="9"/>
      <c r="R21" s="294"/>
      <c r="S21" s="9"/>
      <c r="T21" s="292"/>
      <c r="U21" s="9"/>
      <c r="V21" s="240"/>
      <c r="W21" s="237">
        <f>SUM(I21,K21,M21,O21,U21)</f>
        <v>0</v>
      </c>
      <c r="X21" s="11"/>
      <c r="Y21" s="12"/>
      <c r="Z21" s="13"/>
      <c r="AA21" s="13"/>
    </row>
    <row r="22" spans="1:31" ht="17.25" customHeight="1" x14ac:dyDescent="0.2">
      <c r="A22" s="555" t="s">
        <v>31</v>
      </c>
      <c r="B22" s="555"/>
      <c r="C22" s="555"/>
      <c r="D22" s="290"/>
      <c r="E22" s="14"/>
      <c r="F22" s="292"/>
      <c r="G22" s="15"/>
      <c r="H22" s="295"/>
      <c r="I22" s="14"/>
      <c r="J22" s="292"/>
      <c r="K22" s="14"/>
      <c r="L22" s="292"/>
      <c r="M22" s="14"/>
      <c r="N22" s="292"/>
      <c r="O22" s="14"/>
      <c r="P22" s="292"/>
      <c r="Q22" s="14"/>
      <c r="R22" s="292"/>
      <c r="S22" s="14"/>
      <c r="T22" s="292"/>
      <c r="U22" s="14"/>
      <c r="V22" s="240"/>
      <c r="W22" s="238">
        <f>SUM(I22,K22,M22,O22,U22)</f>
        <v>0</v>
      </c>
      <c r="X22" s="11"/>
      <c r="Y22" s="12"/>
      <c r="Z22" s="13"/>
      <c r="AA22" s="13"/>
    </row>
    <row r="23" spans="1:31" ht="17.25" customHeight="1" x14ac:dyDescent="0.2">
      <c r="A23" s="555" t="s">
        <v>32</v>
      </c>
      <c r="B23" s="555"/>
      <c r="C23" s="555"/>
      <c r="D23" s="290"/>
      <c r="E23" s="14"/>
      <c r="F23" s="292"/>
      <c r="G23" s="15"/>
      <c r="H23" s="295"/>
      <c r="I23" s="14"/>
      <c r="J23" s="292"/>
      <c r="K23" s="14"/>
      <c r="L23" s="292"/>
      <c r="M23" s="14"/>
      <c r="N23" s="292"/>
      <c r="O23" s="14"/>
      <c r="P23" s="292"/>
      <c r="Q23" s="14"/>
      <c r="R23" s="292"/>
      <c r="S23" s="14"/>
      <c r="T23" s="292"/>
      <c r="U23" s="14"/>
      <c r="V23" s="240"/>
      <c r="W23" s="238">
        <f>SUM(I23,K23,M23,O23,U23)</f>
        <v>0</v>
      </c>
      <c r="X23" s="11"/>
      <c r="Y23" s="12"/>
      <c r="Z23" s="13"/>
      <c r="AA23" s="13"/>
    </row>
    <row r="24" spans="1:31" ht="17.25" customHeight="1" thickBot="1" x14ac:dyDescent="0.25">
      <c r="A24" s="556" t="s">
        <v>33</v>
      </c>
      <c r="B24" s="556"/>
      <c r="C24" s="556"/>
      <c r="D24" s="291"/>
      <c r="E24" s="16"/>
      <c r="F24" s="296"/>
      <c r="G24" s="17"/>
      <c r="H24" s="297"/>
      <c r="I24" s="16"/>
      <c r="J24" s="296"/>
      <c r="K24" s="16"/>
      <c r="L24" s="296"/>
      <c r="M24" s="16"/>
      <c r="N24" s="296"/>
      <c r="O24" s="16"/>
      <c r="P24" s="296"/>
      <c r="Q24" s="16"/>
      <c r="R24" s="296"/>
      <c r="S24" s="16"/>
      <c r="T24" s="296"/>
      <c r="U24" s="16"/>
      <c r="V24" s="247"/>
      <c r="W24" s="248">
        <f>SUM(I24,K24,M24,O24,U24)</f>
        <v>0</v>
      </c>
      <c r="X24" s="18"/>
      <c r="Y24" s="249"/>
      <c r="Z24" s="250"/>
      <c r="AA24" s="20"/>
    </row>
    <row r="25" spans="1:31" ht="17.25" customHeight="1" thickBot="1" x14ac:dyDescent="0.25">
      <c r="A25" s="530" t="s">
        <v>34</v>
      </c>
      <c r="B25" s="531"/>
      <c r="C25" s="531"/>
      <c r="D25" s="21"/>
      <c r="E25" s="22">
        <f>SUM(D13,D17,D20)</f>
        <v>0</v>
      </c>
      <c r="F25" s="23"/>
      <c r="G25" s="242">
        <f>SUM(G13,G17,G20)</f>
        <v>0</v>
      </c>
      <c r="H25" s="24"/>
      <c r="I25" s="22">
        <f>SUM(I13,I17,I20)</f>
        <v>0</v>
      </c>
      <c r="J25" s="24"/>
      <c r="K25" s="22">
        <f>SUM(K13,K17,K20)</f>
        <v>0</v>
      </c>
      <c r="L25" s="24"/>
      <c r="M25" s="22">
        <f>SUM(M13,M17,M20)</f>
        <v>0</v>
      </c>
      <c r="N25" s="24"/>
      <c r="O25" s="22">
        <f>SUM(O13,O17,O20)</f>
        <v>0</v>
      </c>
      <c r="P25" s="24"/>
      <c r="Q25" s="22">
        <f>SUM(Q13,Q17,Q20)</f>
        <v>0</v>
      </c>
      <c r="R25" s="23"/>
      <c r="S25" s="22">
        <f>SUM(S13,S17,S20)</f>
        <v>0</v>
      </c>
      <c r="T25" s="23"/>
      <c r="U25" s="24">
        <f>SUM(U13,U17,U20)</f>
        <v>0</v>
      </c>
      <c r="V25" s="243"/>
      <c r="W25" s="244">
        <f>SUM(W13,W17,W20)</f>
        <v>0</v>
      </c>
      <c r="X25" s="242">
        <f>G25-W25</f>
        <v>0</v>
      </c>
      <c r="Y25" s="245">
        <f>SUM(Y13,Y17,Y20)</f>
        <v>0</v>
      </c>
      <c r="Z25" s="246">
        <f>SUM(G25,Y25)</f>
        <v>0</v>
      </c>
      <c r="AA25" s="246">
        <f>SUM(AA13,AA17,AA20)</f>
        <v>0</v>
      </c>
    </row>
    <row r="26" spans="1:31" ht="17.25" customHeight="1" x14ac:dyDescent="0.2">
      <c r="A26" s="223" t="s">
        <v>35</v>
      </c>
      <c r="B26" s="224" t="s">
        <v>36</v>
      </c>
      <c r="C26" s="225"/>
      <c r="D26" s="298"/>
      <c r="E26" s="8"/>
      <c r="F26" s="298"/>
      <c r="G26" s="25"/>
      <c r="H26" s="299"/>
      <c r="I26" s="8"/>
      <c r="J26" s="299"/>
      <c r="K26" s="8"/>
      <c r="L26" s="299"/>
      <c r="M26" s="8"/>
      <c r="N26" s="299"/>
      <c r="O26" s="8"/>
      <c r="P26" s="299"/>
      <c r="Q26" s="8"/>
      <c r="R26" s="298"/>
      <c r="S26" s="8"/>
      <c r="T26" s="298"/>
      <c r="U26" s="8"/>
      <c r="V26" s="251"/>
      <c r="W26" s="252">
        <f>SUM(I26,K26,M26,O26,U26)</f>
        <v>0</v>
      </c>
      <c r="X26" s="253">
        <f>G26-W26</f>
        <v>0</v>
      </c>
      <c r="Y26" s="254">
        <f>SUMIF(Y13:Y20,"&lt;0",Y13:Y20)</f>
        <v>0</v>
      </c>
      <c r="Z26" s="221" t="s">
        <v>37</v>
      </c>
      <c r="AA26" s="236">
        <f>MIN(W26,G26)</f>
        <v>0</v>
      </c>
    </row>
    <row r="27" spans="1:31" ht="17.25" customHeight="1" thickBot="1" x14ac:dyDescent="0.25">
      <c r="A27" s="226" t="s">
        <v>38</v>
      </c>
      <c r="B27" s="227" t="s">
        <v>39</v>
      </c>
      <c r="C27" s="228"/>
      <c r="D27" s="300"/>
      <c r="E27" s="26"/>
      <c r="F27" s="300"/>
      <c r="G27" s="27"/>
      <c r="H27" s="301"/>
      <c r="I27" s="26"/>
      <c r="J27" s="301"/>
      <c r="K27" s="26"/>
      <c r="L27" s="301"/>
      <c r="M27" s="26"/>
      <c r="N27" s="301"/>
      <c r="O27" s="26"/>
      <c r="P27" s="301"/>
      <c r="Q27" s="26"/>
      <c r="R27" s="300"/>
      <c r="S27" s="26"/>
      <c r="T27" s="300"/>
      <c r="U27" s="26"/>
      <c r="V27" s="255"/>
      <c r="W27" s="256">
        <f>SUM(I27,K27,M27,O27,U27)</f>
        <v>0</v>
      </c>
      <c r="X27" s="257">
        <f>G27-W27</f>
        <v>0</v>
      </c>
      <c r="Y27" s="258">
        <f>IF(L4&gt;=2023,ROUNDDOWN(G25*-0.5,0),ROUNDDOWN(G25*-0.2,0))</f>
        <v>0</v>
      </c>
      <c r="Z27" s="222" t="s">
        <v>40</v>
      </c>
      <c r="AA27" s="259">
        <f>MIN(W27,G27)</f>
        <v>0</v>
      </c>
    </row>
    <row r="28" spans="1:31" ht="17.25" customHeight="1" thickBot="1" x14ac:dyDescent="0.25">
      <c r="A28" s="532" t="s">
        <v>41</v>
      </c>
      <c r="B28" s="533"/>
      <c r="C28" s="533"/>
      <c r="D28" s="272"/>
      <c r="E28" s="273">
        <f>SUM(E25:E27)</f>
        <v>0</v>
      </c>
      <c r="F28" s="274"/>
      <c r="G28" s="262">
        <f>SUM(G25:G27)</f>
        <v>0</v>
      </c>
      <c r="H28" s="275"/>
      <c r="I28" s="273">
        <f>SUM(I25:I27)</f>
        <v>0</v>
      </c>
      <c r="J28" s="275"/>
      <c r="K28" s="273">
        <f>SUM(K25:K27)</f>
        <v>0</v>
      </c>
      <c r="L28" s="275"/>
      <c r="M28" s="273">
        <f>SUM(M25:M27)</f>
        <v>0</v>
      </c>
      <c r="N28" s="275"/>
      <c r="O28" s="273">
        <f>SUM(O25:O27)</f>
        <v>0</v>
      </c>
      <c r="P28" s="275"/>
      <c r="Q28" s="273">
        <f>SUM(Q25:Q27)</f>
        <v>0</v>
      </c>
      <c r="R28" s="274"/>
      <c r="S28" s="273">
        <f>SUM(S25:S27)</f>
        <v>0</v>
      </c>
      <c r="T28" s="274"/>
      <c r="U28" s="275">
        <f>SUM(U25:U27)</f>
        <v>0</v>
      </c>
      <c r="V28" s="260"/>
      <c r="W28" s="261">
        <f>SUM(W25:W27)</f>
        <v>0</v>
      </c>
      <c r="X28" s="262">
        <f>G28-W28</f>
        <v>0</v>
      </c>
      <c r="Y28" s="263"/>
      <c r="Z28" s="264"/>
      <c r="AA28" s="265">
        <f>SUM(AA25:AA27)</f>
        <v>0</v>
      </c>
    </row>
    <row r="29" spans="1:31" ht="17.25" customHeight="1" thickTop="1" thickBot="1" x14ac:dyDescent="0.25">
      <c r="A29" s="539" t="s">
        <v>161</v>
      </c>
      <c r="B29" s="539"/>
      <c r="C29" s="539"/>
      <c r="D29" s="540">
        <f>IF($C$8="",E28,ROUNDDOWN((E25+E26)*$C$8,-3)+E27)</f>
        <v>0</v>
      </c>
      <c r="E29" s="541"/>
      <c r="F29" s="540">
        <f>IF($C$8="",G28,ROUNDDOWN((G25+G26)*$C$8,-3)+G27)</f>
        <v>0</v>
      </c>
      <c r="G29" s="541"/>
      <c r="H29" s="276"/>
      <c r="I29" s="277"/>
      <c r="J29" s="278"/>
      <c r="K29" s="277"/>
      <c r="L29" s="278"/>
      <c r="M29" s="277"/>
      <c r="N29" s="278"/>
      <c r="O29" s="277"/>
      <c r="P29" s="278"/>
      <c r="Q29" s="276"/>
      <c r="R29" s="278"/>
      <c r="S29" s="277"/>
      <c r="T29" s="278"/>
      <c r="U29" s="277"/>
      <c r="V29" s="266"/>
      <c r="W29" s="267"/>
      <c r="X29" s="268"/>
      <c r="Y29" s="269"/>
      <c r="Z29" s="270" t="s">
        <v>160</v>
      </c>
      <c r="AA29" s="271">
        <f>MIN(IF($C$8="",AA28,ROUNDDOWN((AA25+AA26)*$C$8,0)+AA27),F29)</f>
        <v>0</v>
      </c>
    </row>
    <row r="30" spans="1:31" ht="17.25" customHeight="1" x14ac:dyDescent="0.2">
      <c r="A30" s="28"/>
      <c r="B30" s="28"/>
      <c r="C30" s="28"/>
      <c r="D30" s="28"/>
      <c r="E30" s="213"/>
      <c r="F30" s="213"/>
      <c r="G30" s="213"/>
      <c r="H30" s="213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9"/>
      <c r="AD30" s="30"/>
      <c r="AE30" s="30"/>
    </row>
    <row r="31" spans="1:31" ht="17.25" customHeight="1" x14ac:dyDescent="0.2">
      <c r="A31" s="534" t="s">
        <v>42</v>
      </c>
      <c r="B31" s="536" t="s">
        <v>58</v>
      </c>
      <c r="C31" s="537"/>
      <c r="D31" s="537"/>
      <c r="E31" s="537"/>
      <c r="F31" s="537"/>
      <c r="G31" s="537"/>
      <c r="H31" s="537"/>
      <c r="I31" s="538"/>
      <c r="J31" s="568" t="s">
        <v>162</v>
      </c>
      <c r="K31" s="559"/>
      <c r="M31" s="282" t="s">
        <v>43</v>
      </c>
      <c r="N31" s="283"/>
      <c r="O31" s="280"/>
      <c r="P31" s="283"/>
      <c r="Q31" s="284"/>
      <c r="T31" s="285"/>
      <c r="U31" s="571" t="s">
        <v>66</v>
      </c>
      <c r="V31" s="572"/>
      <c r="W31" s="572"/>
      <c r="X31" s="572"/>
      <c r="Y31" s="572"/>
      <c r="Z31" s="31"/>
      <c r="AA31" s="31"/>
      <c r="AB31" s="31"/>
      <c r="AC31" s="31"/>
      <c r="AD31" s="31"/>
      <c r="AE31" s="31"/>
    </row>
    <row r="32" spans="1:31" ht="17.25" customHeight="1" x14ac:dyDescent="0.2">
      <c r="A32" s="535"/>
      <c r="B32" s="279" t="s">
        <v>44</v>
      </c>
      <c r="C32" s="573" t="s">
        <v>45</v>
      </c>
      <c r="D32" s="573"/>
      <c r="E32" s="573"/>
      <c r="F32" s="564" t="s">
        <v>46</v>
      </c>
      <c r="G32" s="378"/>
      <c r="H32" s="378"/>
      <c r="I32" s="379"/>
      <c r="J32" s="569"/>
      <c r="K32" s="570"/>
      <c r="M32" s="281" t="s">
        <v>47</v>
      </c>
      <c r="N32" s="465" t="s">
        <v>163</v>
      </c>
      <c r="O32" s="566"/>
      <c r="P32" s="465" t="s">
        <v>164</v>
      </c>
      <c r="Q32" s="466"/>
      <c r="S32" s="32" t="s">
        <v>48</v>
      </c>
      <c r="T32" s="286"/>
      <c r="U32" s="467"/>
      <c r="V32" s="468"/>
      <c r="W32" s="468"/>
      <c r="X32" s="468"/>
      <c r="Y32" s="468"/>
      <c r="Z32" s="468"/>
      <c r="AA32" s="468"/>
      <c r="AB32" s="2"/>
      <c r="AC32" s="2"/>
      <c r="AD32" s="2"/>
      <c r="AE32" s="2"/>
    </row>
    <row r="33" spans="1:31" ht="17.25" customHeight="1" x14ac:dyDescent="0.2">
      <c r="A33" s="45" t="s">
        <v>49</v>
      </c>
      <c r="B33" s="33"/>
      <c r="C33" s="563" t="s">
        <v>67</v>
      </c>
      <c r="D33" s="563"/>
      <c r="E33" s="563"/>
      <c r="F33" s="565" t="s">
        <v>68</v>
      </c>
      <c r="G33" s="344"/>
      <c r="H33" s="344"/>
      <c r="I33" s="345"/>
      <c r="J33" s="455"/>
      <c r="K33" s="456"/>
      <c r="L33" s="42"/>
      <c r="M33" s="34" t="s">
        <v>69</v>
      </c>
      <c r="N33" s="453" t="s">
        <v>57</v>
      </c>
      <c r="O33" s="457"/>
      <c r="P33" s="453"/>
      <c r="Q33" s="454"/>
      <c r="S33" s="32" t="s">
        <v>50</v>
      </c>
      <c r="T33" s="286"/>
      <c r="U33" s="469"/>
      <c r="V33" s="469"/>
      <c r="W33" s="469"/>
      <c r="X33" s="469"/>
      <c r="Y33" s="469"/>
      <c r="Z33" s="469"/>
      <c r="AA33" s="469"/>
      <c r="AB33" s="2"/>
      <c r="AC33" s="2"/>
      <c r="AD33" s="2"/>
      <c r="AE33" s="2"/>
    </row>
    <row r="34" spans="1:31" ht="17.25" customHeight="1" x14ac:dyDescent="0.2">
      <c r="A34" s="45" t="s">
        <v>51</v>
      </c>
      <c r="B34" s="33"/>
      <c r="C34" s="563" t="s">
        <v>67</v>
      </c>
      <c r="D34" s="563"/>
      <c r="E34" s="563"/>
      <c r="F34" s="565" t="s">
        <v>68</v>
      </c>
      <c r="G34" s="344"/>
      <c r="H34" s="344"/>
      <c r="I34" s="345"/>
      <c r="J34" s="455"/>
      <c r="K34" s="456"/>
      <c r="L34" s="42"/>
      <c r="M34" s="34" t="s">
        <v>69</v>
      </c>
      <c r="N34" s="453" t="s">
        <v>57</v>
      </c>
      <c r="O34" s="457"/>
      <c r="P34" s="453" t="s">
        <v>57</v>
      </c>
      <c r="Q34" s="454"/>
      <c r="S34" s="286"/>
      <c r="T34" s="286"/>
      <c r="U34" s="472"/>
      <c r="V34" s="472"/>
      <c r="W34" s="472"/>
      <c r="X34" s="472"/>
      <c r="Y34" s="472"/>
      <c r="Z34" s="472"/>
      <c r="AA34" s="472"/>
      <c r="AB34" s="35"/>
      <c r="AC34" s="35"/>
      <c r="AD34" s="35"/>
      <c r="AE34" s="35"/>
    </row>
    <row r="35" spans="1:31" ht="17.25" customHeight="1" x14ac:dyDescent="0.2">
      <c r="A35" s="45" t="s">
        <v>52</v>
      </c>
      <c r="B35" s="33"/>
      <c r="C35" s="563" t="s">
        <v>67</v>
      </c>
      <c r="D35" s="563"/>
      <c r="E35" s="563"/>
      <c r="F35" s="565" t="s">
        <v>68</v>
      </c>
      <c r="G35" s="344"/>
      <c r="H35" s="344"/>
      <c r="I35" s="345"/>
      <c r="J35" s="455"/>
      <c r="K35" s="456"/>
      <c r="L35" s="42"/>
      <c r="M35" s="34" t="s">
        <v>69</v>
      </c>
      <c r="N35" s="453" t="s">
        <v>57</v>
      </c>
      <c r="O35" s="457"/>
      <c r="P35" s="453"/>
      <c r="Q35" s="454"/>
      <c r="S35" s="286"/>
      <c r="T35" s="286"/>
      <c r="U35" s="469"/>
      <c r="V35" s="469"/>
      <c r="W35" s="469"/>
      <c r="X35" s="469"/>
      <c r="Y35" s="469"/>
      <c r="Z35" s="469"/>
      <c r="AA35" s="469"/>
      <c r="AB35" s="35"/>
      <c r="AC35" s="35"/>
      <c r="AD35" s="35"/>
      <c r="AE35" s="35"/>
    </row>
    <row r="36" spans="1:31" ht="17.25" customHeight="1" x14ac:dyDescent="0.2">
      <c r="A36" s="45" t="s">
        <v>53</v>
      </c>
      <c r="B36" s="33"/>
      <c r="C36" s="563" t="s">
        <v>67</v>
      </c>
      <c r="D36" s="563"/>
      <c r="E36" s="563"/>
      <c r="F36" s="565" t="s">
        <v>68</v>
      </c>
      <c r="G36" s="344"/>
      <c r="H36" s="344"/>
      <c r="I36" s="345"/>
      <c r="J36" s="455"/>
      <c r="K36" s="456"/>
      <c r="L36" s="42"/>
      <c r="M36" s="34" t="s">
        <v>69</v>
      </c>
      <c r="N36" s="453"/>
      <c r="O36" s="457"/>
      <c r="P36" s="453"/>
      <c r="Q36" s="454"/>
      <c r="S36" s="286"/>
      <c r="T36" s="286"/>
      <c r="U36" s="472"/>
      <c r="V36" s="472"/>
      <c r="W36" s="472"/>
      <c r="X36" s="472"/>
      <c r="Y36" s="472"/>
      <c r="Z36" s="472"/>
      <c r="AA36" s="472"/>
      <c r="AB36" s="35"/>
      <c r="AC36" s="35"/>
      <c r="AD36" s="35"/>
      <c r="AE36" s="35"/>
    </row>
    <row r="37" spans="1:31" ht="17.25" customHeight="1" x14ac:dyDescent="0.2">
      <c r="A37" s="45" t="s">
        <v>54</v>
      </c>
      <c r="B37" s="33"/>
      <c r="C37" s="563" t="s">
        <v>67</v>
      </c>
      <c r="D37" s="563"/>
      <c r="E37" s="563"/>
      <c r="F37" s="565" t="s">
        <v>68</v>
      </c>
      <c r="G37" s="344"/>
      <c r="H37" s="344"/>
      <c r="I37" s="345"/>
      <c r="J37" s="455"/>
      <c r="K37" s="456"/>
      <c r="L37" s="42"/>
      <c r="M37" s="34" t="s">
        <v>69</v>
      </c>
      <c r="N37" s="453"/>
      <c r="O37" s="457"/>
      <c r="P37" s="453"/>
      <c r="Q37" s="454"/>
      <c r="S37" s="286"/>
      <c r="T37" s="286"/>
      <c r="U37" s="469"/>
      <c r="V37" s="469"/>
      <c r="W37" s="469"/>
      <c r="X37" s="469"/>
      <c r="Y37" s="469"/>
      <c r="Z37" s="469"/>
      <c r="AA37" s="469"/>
      <c r="AB37" s="35"/>
      <c r="AC37" s="35"/>
      <c r="AD37" s="35"/>
      <c r="AE37" s="35"/>
    </row>
    <row r="38" spans="1:31" s="42" customFormat="1" ht="17.25" customHeight="1" x14ac:dyDescent="0.2">
      <c r="A38" s="45" t="s">
        <v>70</v>
      </c>
      <c r="B38" s="33"/>
      <c r="C38" s="563" t="s">
        <v>67</v>
      </c>
      <c r="D38" s="563"/>
      <c r="E38" s="563"/>
      <c r="F38" s="565" t="s">
        <v>68</v>
      </c>
      <c r="G38" s="344"/>
      <c r="H38" s="344"/>
      <c r="I38" s="345"/>
      <c r="J38" s="455"/>
      <c r="K38" s="456"/>
      <c r="M38" s="34" t="s">
        <v>69</v>
      </c>
      <c r="N38" s="453"/>
      <c r="O38" s="457"/>
      <c r="P38" s="453"/>
      <c r="Q38" s="454"/>
      <c r="R38" s="36"/>
      <c r="S38" s="36"/>
      <c r="T38" s="36"/>
      <c r="U38" s="36"/>
      <c r="V38" s="36"/>
      <c r="W38" s="36"/>
      <c r="X38" s="36"/>
      <c r="Y38" s="287"/>
      <c r="Z38" s="287"/>
      <c r="AA38" s="288"/>
      <c r="AB38" s="47"/>
      <c r="AC38" s="48"/>
      <c r="AD38" s="48"/>
      <c r="AE38" s="49"/>
    </row>
    <row r="39" spans="1:31" s="42" customFormat="1" ht="17.25" customHeight="1" x14ac:dyDescent="0.2">
      <c r="A39" s="46" t="s">
        <v>72</v>
      </c>
      <c r="B39" s="33"/>
      <c r="C39" s="563" t="s">
        <v>67</v>
      </c>
      <c r="D39" s="563"/>
      <c r="E39" s="563"/>
      <c r="F39" s="565" t="s">
        <v>68</v>
      </c>
      <c r="G39" s="344"/>
      <c r="H39" s="344"/>
      <c r="I39" s="345"/>
      <c r="J39" s="455"/>
      <c r="K39" s="456"/>
      <c r="M39" s="34" t="s">
        <v>69</v>
      </c>
      <c r="N39" s="453"/>
      <c r="O39" s="457"/>
      <c r="P39" s="453"/>
      <c r="Q39" s="454"/>
      <c r="R39" s="36"/>
      <c r="S39" s="36"/>
      <c r="T39" s="36"/>
      <c r="U39" s="36"/>
      <c r="V39" s="36"/>
      <c r="W39" s="36"/>
      <c r="X39" s="36"/>
      <c r="Y39" s="287"/>
      <c r="Z39" s="287"/>
      <c r="AA39" s="337"/>
      <c r="AB39" s="47"/>
      <c r="AC39" s="48"/>
      <c r="AD39" s="48"/>
      <c r="AE39" s="49"/>
    </row>
    <row r="40" spans="1:31" ht="17.25" customHeight="1" x14ac:dyDescent="0.15">
      <c r="A40" s="44" t="s">
        <v>73</v>
      </c>
      <c r="B40" s="43"/>
      <c r="C40" s="498" t="s">
        <v>67</v>
      </c>
      <c r="D40" s="499"/>
      <c r="E40" s="500"/>
      <c r="F40" s="498" t="s">
        <v>68</v>
      </c>
      <c r="G40" s="499"/>
      <c r="H40" s="499"/>
      <c r="I40" s="500"/>
      <c r="J40" s="501"/>
      <c r="K40" s="502"/>
      <c r="L40" s="42"/>
      <c r="M40" s="302" t="s">
        <v>55</v>
      </c>
      <c r="N40" s="503">
        <f>SUM(N33:O39)</f>
        <v>0</v>
      </c>
      <c r="O40" s="500"/>
      <c r="P40" s="503">
        <f>SUM(P33:Q39)</f>
        <v>0</v>
      </c>
      <c r="Q40" s="502"/>
      <c r="R40" s="36"/>
      <c r="S40" s="36"/>
      <c r="T40" s="36"/>
      <c r="U40" s="36"/>
      <c r="V40" s="36"/>
      <c r="W40" s="36"/>
      <c r="X40" s="36"/>
      <c r="Y40" s="289"/>
      <c r="Z40" s="287"/>
      <c r="AA40" s="594" t="s">
        <v>165</v>
      </c>
      <c r="AB40" s="32"/>
      <c r="AC40" s="37"/>
      <c r="AD40" s="37"/>
      <c r="AE40" s="38"/>
    </row>
    <row r="41" spans="1:31" x14ac:dyDescent="0.2">
      <c r="H41" s="40"/>
      <c r="M41" s="39"/>
      <c r="N41" s="41"/>
      <c r="O41" s="36"/>
      <c r="P41" s="36"/>
      <c r="Q41" s="36"/>
      <c r="AA41" s="337"/>
    </row>
    <row r="42" spans="1:31" x14ac:dyDescent="0.2">
      <c r="E42" s="42" t="s">
        <v>56</v>
      </c>
      <c r="N42" s="41"/>
      <c r="O42" s="36"/>
      <c r="P42" s="36"/>
      <c r="Q42" s="36"/>
    </row>
  </sheetData>
  <sheetProtection formatCells="0" selectLockedCells="1"/>
  <mergeCells count="116">
    <mergeCell ref="C39:E39"/>
    <mergeCell ref="F39:I39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C38:E38"/>
    <mergeCell ref="F38:I38"/>
    <mergeCell ref="J38:K38"/>
    <mergeCell ref="C36:E36"/>
    <mergeCell ref="F36:I36"/>
    <mergeCell ref="C6:I6"/>
    <mergeCell ref="F29:G29"/>
    <mergeCell ref="A3:O3"/>
    <mergeCell ref="N37:O37"/>
    <mergeCell ref="C34:E34"/>
    <mergeCell ref="C35:E35"/>
    <mergeCell ref="F32:I32"/>
    <mergeCell ref="F35:I35"/>
    <mergeCell ref="J35:K35"/>
    <mergeCell ref="N36:O36"/>
    <mergeCell ref="N34:O34"/>
    <mergeCell ref="N35:O35"/>
    <mergeCell ref="N32:O32"/>
    <mergeCell ref="C33:E33"/>
    <mergeCell ref="F34:I34"/>
    <mergeCell ref="J34:K34"/>
    <mergeCell ref="F11:G12"/>
    <mergeCell ref="N10:O12"/>
    <mergeCell ref="A19:C19"/>
    <mergeCell ref="A20:C20"/>
    <mergeCell ref="D20:E20"/>
    <mergeCell ref="A21:C21"/>
    <mergeCell ref="A24:C24"/>
    <mergeCell ref="A13:C13"/>
    <mergeCell ref="D11:E12"/>
    <mergeCell ref="A14:C14"/>
    <mergeCell ref="A15:C15"/>
    <mergeCell ref="A16:C16"/>
    <mergeCell ref="A17:C17"/>
    <mergeCell ref="D17:E17"/>
    <mergeCell ref="A18:C18"/>
    <mergeCell ref="A22:C22"/>
    <mergeCell ref="A23:C23"/>
    <mergeCell ref="D13:E13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C40:E40"/>
    <mergeCell ref="F40:I40"/>
    <mergeCell ref="J40:K40"/>
    <mergeCell ref="N40:O40"/>
    <mergeCell ref="P40:Q40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A6:B6"/>
    <mergeCell ref="P4:V4"/>
    <mergeCell ref="P39:Q39"/>
    <mergeCell ref="J39:K39"/>
    <mergeCell ref="N39:O39"/>
    <mergeCell ref="V5:W5"/>
    <mergeCell ref="V7:W7"/>
    <mergeCell ref="V10:W12"/>
    <mergeCell ref="P32:Q32"/>
    <mergeCell ref="U32:AA33"/>
    <mergeCell ref="X5:Z5"/>
    <mergeCell ref="J37:K37"/>
    <mergeCell ref="P36:Q36"/>
    <mergeCell ref="U34:AA35"/>
    <mergeCell ref="M6:U6"/>
    <mergeCell ref="V6:W6"/>
    <mergeCell ref="X6:AA6"/>
    <mergeCell ref="Y10:Y12"/>
    <mergeCell ref="Z10:Z11"/>
    <mergeCell ref="X7:AA7"/>
    <mergeCell ref="AA10:AA12"/>
    <mergeCell ref="P11:Q12"/>
    <mergeCell ref="R11:S12"/>
    <mergeCell ref="P10:S10"/>
    <mergeCell ref="X10:X12"/>
  </mergeCells>
  <phoneticPr fontId="4"/>
  <dataValidations count="2">
    <dataValidation type="list" showInputMessage="1" showErrorMessage="1" sqref="P4" xr:uid="{00000000-0002-0000-0000-000000000000}">
      <formula1>"中間検査,中間検査（年度末）,確定検査,概算払"</formula1>
    </dataValidation>
    <dataValidation type="list" allowBlank="1" showInputMessage="1" sqref="B33:B40" xr:uid="{C3EE3C8F-56D1-49AA-A246-830F0FE6B835}">
      <formula1>"中間検査,20□□年度実績額,確定検査"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zoomScale="65" zoomScaleNormal="100" zoomScaleSheetLayoutView="96" workbookViewId="0">
      <selection activeCell="I22" sqref="I22"/>
    </sheetView>
  </sheetViews>
  <sheetFormatPr defaultColWidth="9" defaultRowHeight="13" x14ac:dyDescent="0.2"/>
  <cols>
    <col min="1" max="1" width="3.90625" style="50" customWidth="1"/>
    <col min="2" max="2" width="9.08984375" style="50" customWidth="1"/>
    <col min="3" max="3" width="8.08984375" style="50" customWidth="1"/>
    <col min="4" max="4" width="1.6328125" style="50" customWidth="1"/>
    <col min="5" max="5" width="10.08984375" style="50" customWidth="1"/>
    <col min="6" max="6" width="1.6328125" style="50" customWidth="1"/>
    <col min="7" max="7" width="9.7265625" style="50" customWidth="1"/>
    <col min="8" max="8" width="1.6328125" style="50" customWidth="1"/>
    <col min="9" max="9" width="9.6328125" style="50" customWidth="1"/>
    <col min="10" max="10" width="1.6328125" style="50" customWidth="1"/>
    <col min="11" max="11" width="9.7265625" style="50" customWidth="1"/>
    <col min="12" max="12" width="1.6328125" style="50" customWidth="1"/>
    <col min="13" max="13" width="10.453125" style="50" customWidth="1"/>
    <col min="14" max="14" width="1.26953125" style="50" customWidth="1"/>
    <col min="15" max="15" width="9.90625" style="50" customWidth="1"/>
    <col min="16" max="16" width="1.453125" style="50" customWidth="1"/>
    <col min="17" max="17" width="8.453125" style="50" customWidth="1"/>
    <col min="18" max="18" width="1.453125" style="50" customWidth="1"/>
    <col min="19" max="19" width="7.6328125" style="50" customWidth="1"/>
    <col min="20" max="20" width="1.90625" style="50" customWidth="1"/>
    <col min="21" max="21" width="7.08984375" style="50" customWidth="1"/>
    <col min="22" max="22" width="1.6328125" style="50" customWidth="1"/>
    <col min="23" max="23" width="11.453125" style="50" customWidth="1"/>
    <col min="24" max="24" width="10.7265625" style="50" customWidth="1"/>
    <col min="25" max="25" width="9.7265625" style="50" customWidth="1"/>
    <col min="26" max="26" width="12" style="50" customWidth="1"/>
    <col min="27" max="27" width="14.08984375" style="50" customWidth="1"/>
    <col min="28" max="29" width="1.7265625" style="50" customWidth="1"/>
    <col min="30" max="30" width="10.7265625" style="50" customWidth="1"/>
    <col min="31" max="31" width="9.08984375" style="50" customWidth="1"/>
    <col min="32" max="32" width="11.90625" style="50" customWidth="1"/>
    <col min="33" max="33" width="9" style="50"/>
    <col min="34" max="34" width="12.6328125" style="50" customWidth="1"/>
    <col min="35" max="16384" width="9" style="50"/>
  </cols>
  <sheetData>
    <row r="1" spans="1:27" s="66" customFormat="1" ht="7.5" customHeight="1" x14ac:dyDescent="0.2"/>
    <row r="2" spans="1:27" s="66" customFormat="1" ht="18" customHeight="1" x14ac:dyDescent="0.2">
      <c r="A2" s="447" t="s">
        <v>150</v>
      </c>
      <c r="B2" s="447"/>
      <c r="C2" s="447"/>
      <c r="D2" s="447"/>
      <c r="E2" s="447"/>
      <c r="F2" s="448" t="s">
        <v>144</v>
      </c>
      <c r="G2" s="448"/>
      <c r="H2" s="448"/>
      <c r="I2" s="451" t="s">
        <v>146</v>
      </c>
      <c r="J2" s="451"/>
      <c r="K2" s="316" t="s">
        <v>147</v>
      </c>
      <c r="L2" s="316"/>
      <c r="M2" s="449" t="s">
        <v>60</v>
      </c>
      <c r="N2" s="450"/>
      <c r="O2" s="450"/>
      <c r="P2" s="200"/>
      <c r="Q2" s="200"/>
      <c r="R2" s="200"/>
      <c r="S2" s="200"/>
      <c r="T2" s="200"/>
      <c r="U2" s="200"/>
      <c r="V2" s="394" t="s">
        <v>143</v>
      </c>
      <c r="W2" s="394"/>
      <c r="X2" s="431" t="s">
        <v>142</v>
      </c>
      <c r="Y2" s="432"/>
      <c r="Z2" s="432"/>
      <c r="AA2" s="199"/>
    </row>
    <row r="3" spans="1:27" s="66" customFormat="1" ht="18" customHeight="1" x14ac:dyDescent="0.2">
      <c r="A3" s="394" t="s">
        <v>151</v>
      </c>
      <c r="B3" s="394"/>
      <c r="C3" s="436"/>
      <c r="D3" s="436"/>
      <c r="E3" s="436"/>
      <c r="F3" s="436"/>
      <c r="G3" s="436"/>
      <c r="H3" s="394" t="s">
        <v>141</v>
      </c>
      <c r="I3" s="394"/>
      <c r="J3" s="31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394" t="s">
        <v>140</v>
      </c>
      <c r="W3" s="394"/>
      <c r="X3" s="392"/>
      <c r="Y3" s="393"/>
      <c r="Z3" s="393"/>
      <c r="AA3" s="435"/>
    </row>
    <row r="4" spans="1:27" s="66" customFormat="1" ht="18" customHeight="1" x14ac:dyDescent="0.2">
      <c r="A4" s="394" t="s">
        <v>139</v>
      </c>
      <c r="B4" s="394"/>
      <c r="C4" s="392"/>
      <c r="D4" s="392"/>
      <c r="E4" s="392"/>
      <c r="F4" s="392"/>
      <c r="G4" s="392"/>
      <c r="H4" s="197"/>
      <c r="I4" s="193"/>
      <c r="J4" s="193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4" t="s">
        <v>138</v>
      </c>
      <c r="W4" s="394"/>
      <c r="X4" s="392" t="s">
        <v>137</v>
      </c>
      <c r="Y4" s="393"/>
      <c r="Z4" s="393"/>
      <c r="AA4" s="393"/>
    </row>
    <row r="5" spans="1:27" s="66" customFormat="1" ht="18" customHeight="1" x14ac:dyDescent="0.2">
      <c r="A5" s="394"/>
      <c r="B5" s="443"/>
      <c r="C5" s="445"/>
      <c r="D5" s="196"/>
      <c r="E5" s="433"/>
      <c r="F5" s="433"/>
      <c r="G5" s="433"/>
      <c r="H5" s="195"/>
      <c r="I5" s="193"/>
      <c r="J5" s="193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4" t="s">
        <v>136</v>
      </c>
      <c r="W5" s="394"/>
      <c r="X5" s="392" t="s">
        <v>135</v>
      </c>
      <c r="Y5" s="393"/>
      <c r="Z5" s="393"/>
      <c r="AA5" s="393"/>
    </row>
    <row r="6" spans="1:27" s="66" customFormat="1" ht="18" customHeight="1" x14ac:dyDescent="0.2">
      <c r="A6" s="444"/>
      <c r="B6" s="444"/>
      <c r="C6" s="446"/>
      <c r="D6" s="192"/>
      <c r="E6" s="434"/>
      <c r="F6" s="434"/>
      <c r="G6" s="434"/>
      <c r="H6" s="438"/>
      <c r="I6" s="438"/>
      <c r="J6" s="318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40" t="s">
        <v>134</v>
      </c>
      <c r="W6" s="440"/>
      <c r="X6" s="441" t="s">
        <v>133</v>
      </c>
      <c r="Y6" s="442"/>
      <c r="Z6" s="442"/>
      <c r="AA6" s="442"/>
    </row>
    <row r="7" spans="1:27" s="66" customFormat="1" ht="23.25" customHeight="1" x14ac:dyDescent="0.2">
      <c r="A7" s="407" t="s">
        <v>132</v>
      </c>
      <c r="B7" s="409"/>
      <c r="C7" s="408"/>
      <c r="D7" s="420" t="s">
        <v>131</v>
      </c>
      <c r="E7" s="421"/>
      <c r="F7" s="424" t="s">
        <v>130</v>
      </c>
      <c r="G7" s="425"/>
      <c r="H7" s="407" t="s">
        <v>129</v>
      </c>
      <c r="I7" s="408"/>
      <c r="J7" s="407" t="s">
        <v>128</v>
      </c>
      <c r="K7" s="408"/>
      <c r="L7" s="407" t="s">
        <v>127</v>
      </c>
      <c r="M7" s="408"/>
      <c r="N7" s="407" t="s">
        <v>126</v>
      </c>
      <c r="O7" s="408"/>
      <c r="P7" s="407" t="s">
        <v>125</v>
      </c>
      <c r="Q7" s="409"/>
      <c r="R7" s="409"/>
      <c r="S7" s="408"/>
      <c r="T7" s="407" t="s">
        <v>17</v>
      </c>
      <c r="U7" s="408"/>
      <c r="V7" s="410" t="s">
        <v>124</v>
      </c>
      <c r="W7" s="411"/>
      <c r="X7" s="414" t="s">
        <v>123</v>
      </c>
      <c r="Y7" s="395" t="s">
        <v>122</v>
      </c>
      <c r="Z7" s="398" t="s">
        <v>121</v>
      </c>
      <c r="AA7" s="400" t="s">
        <v>120</v>
      </c>
    </row>
    <row r="8" spans="1:27" s="66" customFormat="1" ht="19.5" customHeight="1" x14ac:dyDescent="0.2">
      <c r="A8" s="417"/>
      <c r="B8" s="418"/>
      <c r="C8" s="419"/>
      <c r="D8" s="422"/>
      <c r="E8" s="423"/>
      <c r="F8" s="426"/>
      <c r="G8" s="427"/>
      <c r="H8" s="403" t="s">
        <v>119</v>
      </c>
      <c r="I8" s="404"/>
      <c r="J8" s="403" t="s">
        <v>119</v>
      </c>
      <c r="K8" s="404"/>
      <c r="L8" s="403" t="s">
        <v>119</v>
      </c>
      <c r="M8" s="404"/>
      <c r="N8" s="403" t="s">
        <v>119</v>
      </c>
      <c r="O8" s="404"/>
      <c r="P8" s="405" t="s">
        <v>118</v>
      </c>
      <c r="Q8" s="406"/>
      <c r="R8" s="405" t="s">
        <v>118</v>
      </c>
      <c r="S8" s="406"/>
      <c r="T8" s="403"/>
      <c r="U8" s="404"/>
      <c r="V8" s="412"/>
      <c r="W8" s="413"/>
      <c r="X8" s="415"/>
      <c r="Y8" s="396"/>
      <c r="Z8" s="399"/>
      <c r="AA8" s="401"/>
    </row>
    <row r="9" spans="1:27" s="66" customFormat="1" ht="22.5" customHeight="1" x14ac:dyDescent="0.2">
      <c r="A9" s="428" t="s">
        <v>117</v>
      </c>
      <c r="B9" s="429"/>
      <c r="C9" s="430"/>
      <c r="D9" s="335"/>
      <c r="E9" s="189">
        <v>0</v>
      </c>
      <c r="F9" s="336"/>
      <c r="G9" s="189">
        <v>0</v>
      </c>
      <c r="H9" s="188"/>
      <c r="I9" s="187" t="s">
        <v>116</v>
      </c>
      <c r="J9" s="186"/>
      <c r="K9" s="185" t="s">
        <v>116</v>
      </c>
      <c r="L9" s="184"/>
      <c r="M9" s="185" t="s">
        <v>116</v>
      </c>
      <c r="N9" s="184"/>
      <c r="O9" s="185" t="s">
        <v>116</v>
      </c>
      <c r="P9" s="184"/>
      <c r="Q9" s="185" t="s">
        <v>116</v>
      </c>
      <c r="R9" s="184"/>
      <c r="S9" s="185" t="s">
        <v>116</v>
      </c>
      <c r="T9" s="186"/>
      <c r="U9" s="185" t="s">
        <v>116</v>
      </c>
      <c r="V9" s="184"/>
      <c r="W9" s="183">
        <f>G9</f>
        <v>0</v>
      </c>
      <c r="X9" s="416"/>
      <c r="Y9" s="397"/>
      <c r="Z9" s="182" t="s">
        <v>115</v>
      </c>
      <c r="AA9" s="402"/>
    </row>
    <row r="10" spans="1:27" s="66" customFormat="1" ht="21" customHeight="1" x14ac:dyDescent="0.2">
      <c r="A10" s="383" t="s">
        <v>114</v>
      </c>
      <c r="B10" s="383"/>
      <c r="C10" s="383"/>
      <c r="D10" s="181"/>
      <c r="E10" s="319">
        <f>SUM(E11:E13)</f>
        <v>0</v>
      </c>
      <c r="F10" s="165"/>
      <c r="G10" s="168">
        <f>SUM(G11:G13)</f>
        <v>0</v>
      </c>
      <c r="H10" s="167"/>
      <c r="I10" s="164">
        <f>SUM(I11:I13)</f>
        <v>0</v>
      </c>
      <c r="J10" s="165"/>
      <c r="K10" s="164">
        <f>SUM(K11:K13)</f>
        <v>0</v>
      </c>
      <c r="L10" s="165"/>
      <c r="M10" s="164">
        <f>SUM(M11:M13)</f>
        <v>0</v>
      </c>
      <c r="N10" s="165"/>
      <c r="O10" s="164">
        <f>SUM(O11:O13)</f>
        <v>0</v>
      </c>
      <c r="P10" s="165"/>
      <c r="Q10" s="164">
        <f>SUM(Q11:Q13)</f>
        <v>0</v>
      </c>
      <c r="R10" s="166"/>
      <c r="S10" s="164">
        <f>SUM(S11:S13)</f>
        <v>0</v>
      </c>
      <c r="T10" s="165"/>
      <c r="U10" s="164">
        <f>SUM(U11:U13)</f>
        <v>0</v>
      </c>
      <c r="V10" s="165"/>
      <c r="W10" s="164">
        <f>SUM(W11:W13)</f>
        <v>0</v>
      </c>
      <c r="X10" s="163">
        <f>G10-W10</f>
        <v>0</v>
      </c>
      <c r="Y10" s="179"/>
      <c r="Z10" s="161">
        <f>SUM(G10,Y10)</f>
        <v>0</v>
      </c>
      <c r="AA10" s="161">
        <f>MIN(W10,Z10)</f>
        <v>0</v>
      </c>
    </row>
    <row r="11" spans="1:27" s="66" customFormat="1" ht="21" customHeight="1" x14ac:dyDescent="0.2">
      <c r="A11" s="384" t="s">
        <v>113</v>
      </c>
      <c r="B11" s="384"/>
      <c r="C11" s="384"/>
      <c r="D11" s="303"/>
      <c r="E11" s="160"/>
      <c r="F11" s="304"/>
      <c r="G11" s="160"/>
      <c r="H11" s="305"/>
      <c r="I11" s="157"/>
      <c r="J11" s="304"/>
      <c r="K11" s="157"/>
      <c r="L11" s="304"/>
      <c r="M11" s="157"/>
      <c r="N11" s="304"/>
      <c r="O11" s="157"/>
      <c r="P11" s="304"/>
      <c r="Q11" s="157"/>
      <c r="R11" s="306"/>
      <c r="S11" s="157"/>
      <c r="T11" s="304"/>
      <c r="U11" s="157"/>
      <c r="V11" s="151"/>
      <c r="W11" s="156">
        <f>I11+K11+M11+O11+U11</f>
        <v>0</v>
      </c>
      <c r="X11" s="149"/>
      <c r="Y11" s="148"/>
      <c r="Z11" s="147"/>
      <c r="AA11" s="147"/>
    </row>
    <row r="12" spans="1:27" s="66" customFormat="1" ht="21" customHeight="1" x14ac:dyDescent="0.2">
      <c r="A12" s="384" t="s">
        <v>112</v>
      </c>
      <c r="B12" s="384"/>
      <c r="C12" s="384"/>
      <c r="D12" s="303"/>
      <c r="E12" s="154"/>
      <c r="F12" s="304"/>
      <c r="G12" s="154"/>
      <c r="H12" s="307"/>
      <c r="I12" s="152"/>
      <c r="J12" s="304"/>
      <c r="K12" s="152"/>
      <c r="L12" s="304"/>
      <c r="M12" s="152"/>
      <c r="N12" s="304"/>
      <c r="O12" s="152"/>
      <c r="P12" s="304"/>
      <c r="Q12" s="152"/>
      <c r="R12" s="304"/>
      <c r="S12" s="152"/>
      <c r="T12" s="304"/>
      <c r="U12" s="152"/>
      <c r="V12" s="151"/>
      <c r="W12" s="150">
        <f>I12+K12+M12+O12+U12</f>
        <v>0</v>
      </c>
      <c r="X12" s="149"/>
      <c r="Y12" s="148"/>
      <c r="Z12" s="147"/>
      <c r="AA12" s="147"/>
    </row>
    <row r="13" spans="1:27" s="66" customFormat="1" ht="21" customHeight="1" x14ac:dyDescent="0.2">
      <c r="A13" s="360" t="s">
        <v>111</v>
      </c>
      <c r="B13" s="360"/>
      <c r="C13" s="360"/>
      <c r="D13" s="308"/>
      <c r="E13" s="178"/>
      <c r="F13" s="309"/>
      <c r="G13" s="178"/>
      <c r="H13" s="310"/>
      <c r="I13" s="176"/>
      <c r="J13" s="309"/>
      <c r="K13" s="176"/>
      <c r="L13" s="309"/>
      <c r="M13" s="176"/>
      <c r="N13" s="309"/>
      <c r="O13" s="176"/>
      <c r="P13" s="309"/>
      <c r="Q13" s="176"/>
      <c r="R13" s="309"/>
      <c r="S13" s="176"/>
      <c r="T13" s="309"/>
      <c r="U13" s="176"/>
      <c r="V13" s="175"/>
      <c r="W13" s="174">
        <f>I13+K13+M13+O13+U13</f>
        <v>0</v>
      </c>
      <c r="X13" s="173"/>
      <c r="Y13" s="172"/>
      <c r="Z13" s="171"/>
      <c r="AA13" s="171"/>
    </row>
    <row r="14" spans="1:27" s="66" customFormat="1" ht="21" customHeight="1" x14ac:dyDescent="0.2">
      <c r="A14" s="383" t="s">
        <v>110</v>
      </c>
      <c r="B14" s="383"/>
      <c r="C14" s="383"/>
      <c r="D14" s="181"/>
      <c r="E14" s="319">
        <f>SUM(E15:E16)</f>
        <v>0</v>
      </c>
      <c r="F14" s="165"/>
      <c r="G14" s="168">
        <f>SUM(G15:G16)</f>
        <v>0</v>
      </c>
      <c r="H14" s="167"/>
      <c r="I14" s="164">
        <f>SUM(I15:I16)</f>
        <v>0</v>
      </c>
      <c r="J14" s="165"/>
      <c r="K14" s="164">
        <f>SUM(K15:K16)</f>
        <v>0</v>
      </c>
      <c r="L14" s="165"/>
      <c r="M14" s="164">
        <f>SUM(M15:M16)</f>
        <v>0</v>
      </c>
      <c r="N14" s="165"/>
      <c r="O14" s="164">
        <f>SUM(O15:O16)</f>
        <v>0</v>
      </c>
      <c r="P14" s="165"/>
      <c r="Q14" s="164">
        <f>SUM(Q15:Q16)</f>
        <v>0</v>
      </c>
      <c r="R14" s="166"/>
      <c r="S14" s="164">
        <f>SUM(S15:S16)</f>
        <v>0</v>
      </c>
      <c r="T14" s="165"/>
      <c r="U14" s="164">
        <f>SUM(U15:U16)</f>
        <v>0</v>
      </c>
      <c r="V14" s="165"/>
      <c r="W14" s="164">
        <f>SUM(W15:W16)</f>
        <v>0</v>
      </c>
      <c r="X14" s="163">
        <f>G14-W14</f>
        <v>0</v>
      </c>
      <c r="Y14" s="179"/>
      <c r="Z14" s="161">
        <f>SUM(G14,Y14)</f>
        <v>0</v>
      </c>
      <c r="AA14" s="161">
        <f>MIN(W14,Z14)</f>
        <v>0</v>
      </c>
    </row>
    <row r="15" spans="1:27" s="66" customFormat="1" ht="21" customHeight="1" x14ac:dyDescent="0.2">
      <c r="A15" s="384" t="s">
        <v>109</v>
      </c>
      <c r="B15" s="384"/>
      <c r="C15" s="384"/>
      <c r="D15" s="303"/>
      <c r="E15" s="160"/>
      <c r="F15" s="304"/>
      <c r="G15" s="160"/>
      <c r="H15" s="305"/>
      <c r="I15" s="157"/>
      <c r="J15" s="304"/>
      <c r="K15" s="157"/>
      <c r="L15" s="304"/>
      <c r="M15" s="157"/>
      <c r="N15" s="304"/>
      <c r="O15" s="157"/>
      <c r="P15" s="304"/>
      <c r="Q15" s="157"/>
      <c r="R15" s="306"/>
      <c r="S15" s="157"/>
      <c r="T15" s="304"/>
      <c r="U15" s="157"/>
      <c r="V15" s="151"/>
      <c r="W15" s="156">
        <f>I15+K15+M15+O15+U15</f>
        <v>0</v>
      </c>
      <c r="X15" s="149"/>
      <c r="Y15" s="148"/>
      <c r="Z15" s="147"/>
      <c r="AA15" s="147"/>
    </row>
    <row r="16" spans="1:27" s="66" customFormat="1" ht="21" customHeight="1" x14ac:dyDescent="0.2">
      <c r="A16" s="360" t="s">
        <v>108</v>
      </c>
      <c r="B16" s="360"/>
      <c r="C16" s="360"/>
      <c r="D16" s="308"/>
      <c r="E16" s="178"/>
      <c r="F16" s="309"/>
      <c r="G16" s="178"/>
      <c r="H16" s="310"/>
      <c r="I16" s="176"/>
      <c r="J16" s="309"/>
      <c r="K16" s="176"/>
      <c r="L16" s="309"/>
      <c r="M16" s="176"/>
      <c r="N16" s="309"/>
      <c r="O16" s="176"/>
      <c r="P16" s="309"/>
      <c r="Q16" s="176"/>
      <c r="R16" s="309"/>
      <c r="S16" s="176"/>
      <c r="T16" s="309"/>
      <c r="U16" s="176"/>
      <c r="V16" s="175"/>
      <c r="W16" s="174">
        <f>I16+K16+M16+O16+U16</f>
        <v>0</v>
      </c>
      <c r="X16" s="173"/>
      <c r="Y16" s="172"/>
      <c r="Z16" s="171"/>
      <c r="AA16" s="171"/>
    </row>
    <row r="17" spans="1:32" s="66" customFormat="1" ht="21" customHeight="1" x14ac:dyDescent="0.2">
      <c r="A17" s="383" t="s">
        <v>107</v>
      </c>
      <c r="B17" s="383"/>
      <c r="C17" s="383"/>
      <c r="D17" s="170"/>
      <c r="E17" s="320">
        <f>SUM(E18:E21)</f>
        <v>0</v>
      </c>
      <c r="F17" s="165"/>
      <c r="G17" s="168">
        <f>SUM(G18:G21)</f>
        <v>0</v>
      </c>
      <c r="H17" s="167"/>
      <c r="I17" s="164">
        <f>SUM(I18:I21)</f>
        <v>0</v>
      </c>
      <c r="J17" s="165"/>
      <c r="K17" s="164">
        <f>SUM(K18:K21)</f>
        <v>0</v>
      </c>
      <c r="L17" s="165"/>
      <c r="M17" s="164">
        <f>SUM(M18:M21)</f>
        <v>0</v>
      </c>
      <c r="N17" s="165"/>
      <c r="O17" s="164">
        <f>SUM(O18:O21)</f>
        <v>0</v>
      </c>
      <c r="P17" s="165"/>
      <c r="Q17" s="164">
        <f>SUM(Q18:Q21)</f>
        <v>0</v>
      </c>
      <c r="R17" s="166"/>
      <c r="S17" s="164">
        <f>SUM(S18:S21)</f>
        <v>0</v>
      </c>
      <c r="T17" s="165"/>
      <c r="U17" s="164">
        <f>SUM(U18:U21)</f>
        <v>0</v>
      </c>
      <c r="V17" s="165"/>
      <c r="W17" s="164">
        <f>SUM(W18:W21)</f>
        <v>0</v>
      </c>
      <c r="X17" s="163">
        <f>G17-W17</f>
        <v>0</v>
      </c>
      <c r="Y17" s="162"/>
      <c r="Z17" s="161">
        <f>SUM(G17,Y17)</f>
        <v>0</v>
      </c>
      <c r="AA17" s="161">
        <f>MIN(W17,Z17)</f>
        <v>0</v>
      </c>
    </row>
    <row r="18" spans="1:32" s="66" customFormat="1" ht="21" customHeight="1" x14ac:dyDescent="0.2">
      <c r="A18" s="384" t="s">
        <v>106</v>
      </c>
      <c r="B18" s="384"/>
      <c r="C18" s="384"/>
      <c r="D18" s="303"/>
      <c r="E18" s="160"/>
      <c r="F18" s="304"/>
      <c r="G18" s="160"/>
      <c r="H18" s="305"/>
      <c r="I18" s="157"/>
      <c r="J18" s="304"/>
      <c r="K18" s="157"/>
      <c r="L18" s="304"/>
      <c r="M18" s="157"/>
      <c r="N18" s="304"/>
      <c r="O18" s="157"/>
      <c r="P18" s="304"/>
      <c r="Q18" s="157"/>
      <c r="R18" s="306"/>
      <c r="S18" s="157"/>
      <c r="T18" s="304"/>
      <c r="U18" s="157"/>
      <c r="V18" s="151"/>
      <c r="W18" s="156">
        <f>I18+K18+M18+O18+U18</f>
        <v>0</v>
      </c>
      <c r="X18" s="149"/>
      <c r="Y18" s="148"/>
      <c r="Z18" s="147"/>
      <c r="AA18" s="147"/>
    </row>
    <row r="19" spans="1:32" s="66" customFormat="1" ht="21" customHeight="1" x14ac:dyDescent="0.2">
      <c r="A19" s="384" t="s">
        <v>105</v>
      </c>
      <c r="B19" s="384"/>
      <c r="C19" s="384"/>
      <c r="D19" s="303"/>
      <c r="E19" s="154"/>
      <c r="F19" s="304"/>
      <c r="G19" s="154"/>
      <c r="H19" s="307"/>
      <c r="I19" s="152"/>
      <c r="J19" s="304"/>
      <c r="K19" s="152"/>
      <c r="L19" s="304"/>
      <c r="M19" s="152"/>
      <c r="N19" s="304"/>
      <c r="O19" s="152"/>
      <c r="P19" s="304"/>
      <c r="Q19" s="152"/>
      <c r="R19" s="304"/>
      <c r="S19" s="152"/>
      <c r="T19" s="304"/>
      <c r="U19" s="152"/>
      <c r="V19" s="151"/>
      <c r="W19" s="150">
        <f>I19+K19+M19+O19+U19</f>
        <v>0</v>
      </c>
      <c r="X19" s="149"/>
      <c r="Y19" s="148"/>
      <c r="Z19" s="147"/>
      <c r="AA19" s="147"/>
    </row>
    <row r="20" spans="1:32" s="66" customFormat="1" ht="21" customHeight="1" x14ac:dyDescent="0.2">
      <c r="A20" s="384" t="s">
        <v>104</v>
      </c>
      <c r="B20" s="384"/>
      <c r="C20" s="384"/>
      <c r="D20" s="303"/>
      <c r="E20" s="154"/>
      <c r="F20" s="304"/>
      <c r="G20" s="154"/>
      <c r="H20" s="307"/>
      <c r="I20" s="152"/>
      <c r="J20" s="304"/>
      <c r="K20" s="152"/>
      <c r="L20" s="304"/>
      <c r="M20" s="152"/>
      <c r="N20" s="304"/>
      <c r="O20" s="152"/>
      <c r="P20" s="304"/>
      <c r="Q20" s="152"/>
      <c r="R20" s="304"/>
      <c r="S20" s="152"/>
      <c r="T20" s="304"/>
      <c r="U20" s="152"/>
      <c r="V20" s="151"/>
      <c r="W20" s="150">
        <f>I20+K20+M20+O20+U20</f>
        <v>0</v>
      </c>
      <c r="X20" s="149"/>
      <c r="Y20" s="148"/>
      <c r="Z20" s="147"/>
      <c r="AA20" s="147"/>
    </row>
    <row r="21" spans="1:32" s="66" customFormat="1" ht="21" customHeight="1" x14ac:dyDescent="0.2">
      <c r="A21" s="388" t="s">
        <v>103</v>
      </c>
      <c r="B21" s="388"/>
      <c r="C21" s="388"/>
      <c r="D21" s="311"/>
      <c r="E21" s="145"/>
      <c r="F21" s="312"/>
      <c r="G21" s="145"/>
      <c r="H21" s="313"/>
      <c r="I21" s="143"/>
      <c r="J21" s="312"/>
      <c r="K21" s="143"/>
      <c r="L21" s="312"/>
      <c r="M21" s="143"/>
      <c r="N21" s="312"/>
      <c r="O21" s="143"/>
      <c r="P21" s="312"/>
      <c r="Q21" s="143"/>
      <c r="R21" s="312"/>
      <c r="S21" s="143"/>
      <c r="T21" s="312"/>
      <c r="U21" s="143"/>
      <c r="V21" s="142"/>
      <c r="W21" s="141">
        <f>I21+K21+M21+O21+U21</f>
        <v>0</v>
      </c>
      <c r="X21" s="140"/>
      <c r="Y21" s="139"/>
      <c r="Z21" s="138"/>
      <c r="AA21" s="137"/>
    </row>
    <row r="22" spans="1:32" s="66" customFormat="1" ht="21" customHeight="1" x14ac:dyDescent="0.2">
      <c r="A22" s="389" t="s">
        <v>102</v>
      </c>
      <c r="B22" s="390"/>
      <c r="C22" s="390"/>
      <c r="D22" s="136"/>
      <c r="E22" s="135">
        <f>SUM(E10,E14,E17)</f>
        <v>0</v>
      </c>
      <c r="F22" s="103"/>
      <c r="G22" s="135">
        <f>SUM(G10,G14,G17)</f>
        <v>0</v>
      </c>
      <c r="H22" s="24"/>
      <c r="I22" s="22">
        <f>SUM(I10,I14,I17)</f>
        <v>0</v>
      </c>
      <c r="J22" s="24"/>
      <c r="K22" s="22">
        <f>SUM(K10,K14,K17)</f>
        <v>0</v>
      </c>
      <c r="L22" s="24"/>
      <c r="M22" s="22">
        <f>SUM(M10,M14,M17)</f>
        <v>0</v>
      </c>
      <c r="N22" s="24"/>
      <c r="O22" s="22">
        <f>SUM(O10,O14,O17)</f>
        <v>0</v>
      </c>
      <c r="P22" s="24"/>
      <c r="Q22" s="22">
        <f>SUM(Q10,Q14,Q17)</f>
        <v>0</v>
      </c>
      <c r="R22" s="23"/>
      <c r="S22" s="22">
        <f>SUM(S10,S14,S17)</f>
        <v>0</v>
      </c>
      <c r="T22" s="23"/>
      <c r="U22" s="24">
        <f>SUM(U10,U14,U17)</f>
        <v>0</v>
      </c>
      <c r="V22" s="103"/>
      <c r="W22" s="125">
        <f>SUM(W10,W14,W17)</f>
        <v>0</v>
      </c>
      <c r="X22" s="90"/>
      <c r="Y22" s="134"/>
      <c r="Z22" s="133"/>
      <c r="AA22" s="122">
        <f>SUM(AA10,AA14,AA17)</f>
        <v>0</v>
      </c>
    </row>
    <row r="23" spans="1:32" s="66" customFormat="1" ht="21" customHeight="1" x14ac:dyDescent="0.2">
      <c r="A23" s="390" t="s">
        <v>101</v>
      </c>
      <c r="B23" s="390"/>
      <c r="C23" s="390"/>
      <c r="D23" s="132"/>
      <c r="E23" s="321">
        <f>ROUNDDOWN(E22*E9,-3)</f>
        <v>0</v>
      </c>
      <c r="F23" s="131"/>
      <c r="G23" s="321">
        <f>ROUNDDOWN(G22*G9,-3)</f>
        <v>0</v>
      </c>
      <c r="H23" s="129"/>
      <c r="I23" s="126"/>
      <c r="J23" s="127"/>
      <c r="K23" s="126"/>
      <c r="L23" s="127"/>
      <c r="M23" s="126"/>
      <c r="N23" s="127"/>
      <c r="O23" s="126"/>
      <c r="P23" s="127"/>
      <c r="Q23" s="128"/>
      <c r="R23" s="127"/>
      <c r="S23" s="126"/>
      <c r="T23" s="127"/>
      <c r="U23" s="126"/>
      <c r="V23" s="103"/>
      <c r="W23" s="125">
        <f>ROUNDDOWN(W22*W9,0)</f>
        <v>0</v>
      </c>
      <c r="X23" s="124">
        <f>G23-W23</f>
        <v>0</v>
      </c>
      <c r="Y23" s="322"/>
      <c r="Z23" s="122">
        <f>SUM(G23,Y23)</f>
        <v>0</v>
      </c>
      <c r="AA23" s="122">
        <f>MIN(ROUNDDOWN(AA22*W9,0),Z23)</f>
        <v>0</v>
      </c>
    </row>
    <row r="24" spans="1:32" s="66" customFormat="1" ht="21" customHeight="1" x14ac:dyDescent="0.2">
      <c r="A24" s="391" t="s">
        <v>100</v>
      </c>
      <c r="B24" s="391"/>
      <c r="C24" s="391"/>
      <c r="D24" s="323"/>
      <c r="E24" s="101">
        <f>SUM(E22:E23)</f>
        <v>0</v>
      </c>
      <c r="F24" s="324"/>
      <c r="G24" s="101">
        <f>SUM(G22:G23)</f>
        <v>0</v>
      </c>
      <c r="H24" s="325"/>
      <c r="I24" s="326"/>
      <c r="J24" s="327"/>
      <c r="K24" s="326"/>
      <c r="L24" s="327"/>
      <c r="M24" s="326"/>
      <c r="N24" s="327"/>
      <c r="O24" s="326"/>
      <c r="P24" s="327"/>
      <c r="Q24" s="325"/>
      <c r="R24" s="327"/>
      <c r="S24" s="326"/>
      <c r="T24" s="327"/>
      <c r="U24" s="326"/>
      <c r="V24" s="324"/>
      <c r="W24" s="328">
        <f>SUM(W22:W23)</f>
        <v>0</v>
      </c>
      <c r="X24" s="329">
        <f>G24-W24</f>
        <v>0</v>
      </c>
      <c r="Y24" s="330">
        <f>SUM(Y10,Y14,Y17,Y23)</f>
        <v>0</v>
      </c>
      <c r="Z24" s="331">
        <f>SUM(G24,Y24)</f>
        <v>0</v>
      </c>
      <c r="AA24" s="331">
        <f>SUM(AA22,AA23)</f>
        <v>0</v>
      </c>
    </row>
    <row r="25" spans="1:32" s="66" customFormat="1" ht="21" customHeight="1" x14ac:dyDescent="0.2">
      <c r="A25" s="385">
        <v>10</v>
      </c>
      <c r="B25" s="386"/>
      <c r="C25" s="387"/>
      <c r="D25" s="121"/>
      <c r="E25" s="332">
        <f>ROUNDDOWN(E24*A25%,0)</f>
        <v>0</v>
      </c>
      <c r="F25" s="120"/>
      <c r="G25" s="332">
        <f>ROUNDDOWN(G24*A25%,0)</f>
        <v>0</v>
      </c>
      <c r="H25" s="118"/>
      <c r="I25" s="116"/>
      <c r="J25" s="117"/>
      <c r="K25" s="116"/>
      <c r="L25" s="117"/>
      <c r="M25" s="116"/>
      <c r="N25" s="117"/>
      <c r="O25" s="116"/>
      <c r="P25" s="117"/>
      <c r="Q25" s="118"/>
      <c r="R25" s="117"/>
      <c r="S25" s="116"/>
      <c r="T25" s="117"/>
      <c r="U25" s="116"/>
      <c r="V25" s="115"/>
      <c r="W25" s="114">
        <f>IF(AND(G25&gt;0,G25&lt;10000000000),ROUNDDOWN(W24*A25%,0),0)</f>
        <v>0</v>
      </c>
      <c r="X25" s="113">
        <f>G25-W25</f>
        <v>0</v>
      </c>
      <c r="Y25" s="112">
        <f>SUMIF(Y10:Y23,"&lt;0",Y10:Y23)</f>
        <v>0</v>
      </c>
      <c r="Z25" s="110" t="s">
        <v>99</v>
      </c>
      <c r="AA25" s="111">
        <f>IF(AND(G25&gt;0,G25&lt;10000000000),ROUNDDOWN(AA24*A25%,0),0)</f>
        <v>0</v>
      </c>
    </row>
    <row r="26" spans="1:32" s="66" customFormat="1" ht="21" customHeight="1" thickBot="1" x14ac:dyDescent="0.25">
      <c r="A26" s="360" t="s">
        <v>98</v>
      </c>
      <c r="B26" s="360"/>
      <c r="C26" s="360"/>
      <c r="D26" s="109"/>
      <c r="E26" s="107">
        <f>SUM(E24:E25)</f>
        <v>0</v>
      </c>
      <c r="F26" s="108"/>
      <c r="G26" s="107">
        <f>SUM(G24:G25)</f>
        <v>0</v>
      </c>
      <c r="H26" s="104"/>
      <c r="I26" s="106"/>
      <c r="J26" s="105"/>
      <c r="K26" s="106"/>
      <c r="L26" s="105"/>
      <c r="M26" s="106"/>
      <c r="N26" s="105"/>
      <c r="O26" s="106"/>
      <c r="P26" s="105"/>
      <c r="Q26" s="104"/>
      <c r="R26" s="105"/>
      <c r="S26" s="106"/>
      <c r="T26" s="105"/>
      <c r="U26" s="104"/>
      <c r="V26" s="103"/>
      <c r="W26" s="102">
        <f>SUM(W24:W25)</f>
        <v>0</v>
      </c>
      <c r="X26" s="101">
        <f>G26-W26</f>
        <v>0</v>
      </c>
      <c r="Y26" s="333">
        <f>IF(I2&gt;=2023,ROUNDDOWN(G22*-0.5,0),ROUNDDOWN(G22*-0.2,0))</f>
        <v>0</v>
      </c>
      <c r="Z26" s="98" t="s">
        <v>97</v>
      </c>
      <c r="AA26" s="99">
        <f>SUM(AA24:AA25)</f>
        <v>0</v>
      </c>
    </row>
    <row r="27" spans="1:32" s="66" customFormat="1" ht="21" customHeight="1" thickBot="1" x14ac:dyDescent="0.25">
      <c r="A27" s="361" t="s">
        <v>149</v>
      </c>
      <c r="B27" s="361"/>
      <c r="C27" s="361"/>
      <c r="D27" s="97"/>
      <c r="E27" s="334">
        <f>E24</f>
        <v>0</v>
      </c>
      <c r="F27" s="95"/>
      <c r="G27" s="94">
        <f>G24</f>
        <v>0</v>
      </c>
      <c r="H27" s="93"/>
      <c r="I27" s="92"/>
      <c r="J27" s="88"/>
      <c r="K27" s="92"/>
      <c r="L27" s="88"/>
      <c r="M27" s="92"/>
      <c r="N27" s="88"/>
      <c r="O27" s="92"/>
      <c r="P27" s="88"/>
      <c r="Q27" s="93"/>
      <c r="R27" s="88"/>
      <c r="S27" s="92"/>
      <c r="T27" s="88"/>
      <c r="U27" s="92"/>
      <c r="V27" s="88"/>
      <c r="W27" s="91"/>
      <c r="X27" s="90"/>
      <c r="Y27" s="89"/>
      <c r="Z27" s="88"/>
      <c r="AA27" s="87">
        <f>AA24</f>
        <v>0</v>
      </c>
    </row>
    <row r="28" spans="1:32" s="66" customFormat="1" ht="7.5" customHeight="1" x14ac:dyDescent="0.2">
      <c r="A28" s="84"/>
      <c r="B28" s="84"/>
      <c r="C28" s="84"/>
      <c r="D28" s="84"/>
      <c r="E28" s="86"/>
      <c r="F28" s="86"/>
      <c r="G28" s="86"/>
      <c r="H28" s="86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362"/>
      <c r="AE28" s="363"/>
      <c r="AF28" s="363"/>
    </row>
    <row r="29" spans="1:32" s="66" customFormat="1" ht="16.5" customHeight="1" x14ac:dyDescent="0.2">
      <c r="A29" s="364" t="s">
        <v>96</v>
      </c>
      <c r="B29" s="366" t="s">
        <v>95</v>
      </c>
      <c r="C29" s="367"/>
      <c r="D29" s="367"/>
      <c r="E29" s="367"/>
      <c r="F29" s="367"/>
      <c r="G29" s="367"/>
      <c r="H29" s="367"/>
      <c r="I29" s="368"/>
      <c r="J29" s="369" t="s">
        <v>94</v>
      </c>
      <c r="K29" s="370"/>
      <c r="L29" s="85"/>
      <c r="M29" s="84"/>
      <c r="N29" s="84"/>
      <c r="O29" s="373" t="s">
        <v>93</v>
      </c>
      <c r="P29" s="349"/>
      <c r="Q29" s="349"/>
      <c r="R29" s="349"/>
      <c r="S29" s="349"/>
      <c r="T29" s="349"/>
      <c r="U29" s="349"/>
      <c r="V29" s="349"/>
      <c r="W29" s="349"/>
      <c r="X29" s="374"/>
      <c r="Y29" s="375"/>
      <c r="Z29" s="375"/>
      <c r="AA29" s="375"/>
      <c r="AB29" s="83"/>
    </row>
    <row r="30" spans="1:32" s="66" customFormat="1" ht="16.5" customHeight="1" x14ac:dyDescent="0.2">
      <c r="A30" s="365"/>
      <c r="B30" s="82" t="s">
        <v>92</v>
      </c>
      <c r="C30" s="376" t="s">
        <v>91</v>
      </c>
      <c r="D30" s="376"/>
      <c r="E30" s="376"/>
      <c r="F30" s="377" t="s">
        <v>90</v>
      </c>
      <c r="G30" s="378"/>
      <c r="H30" s="378"/>
      <c r="I30" s="379"/>
      <c r="J30" s="371"/>
      <c r="K30" s="372"/>
      <c r="L30" s="81"/>
      <c r="M30" s="69" t="s">
        <v>89</v>
      </c>
      <c r="N30" s="69"/>
      <c r="O30" s="341"/>
      <c r="P30" s="341"/>
      <c r="Q30" s="341"/>
      <c r="R30" s="341"/>
      <c r="S30" s="341"/>
      <c r="T30" s="341"/>
      <c r="U30" s="341"/>
      <c r="V30" s="341"/>
      <c r="W30" s="341"/>
      <c r="X30" s="380"/>
      <c r="Y30" s="381"/>
      <c r="Z30" s="381"/>
      <c r="AA30" s="382"/>
    </row>
    <row r="31" spans="1:32" s="66" customFormat="1" ht="16.5" customHeight="1" x14ac:dyDescent="0.2">
      <c r="A31" s="314" t="s">
        <v>88</v>
      </c>
      <c r="B31" s="33"/>
      <c r="C31" s="342" t="s">
        <v>80</v>
      </c>
      <c r="D31" s="342"/>
      <c r="E31" s="342"/>
      <c r="F31" s="343" t="s">
        <v>79</v>
      </c>
      <c r="G31" s="344"/>
      <c r="H31" s="344"/>
      <c r="I31" s="345"/>
      <c r="J31" s="346" t="s">
        <v>78</v>
      </c>
      <c r="K31" s="347"/>
      <c r="L31" s="74"/>
      <c r="M31" s="69" t="s">
        <v>87</v>
      </c>
      <c r="N31" s="69"/>
      <c r="O31" s="339"/>
      <c r="P31" s="339"/>
      <c r="Q31" s="339"/>
      <c r="R31" s="339"/>
      <c r="S31" s="339"/>
      <c r="T31" s="339"/>
      <c r="U31" s="339"/>
      <c r="V31" s="339"/>
      <c r="W31" s="339"/>
      <c r="X31" s="381"/>
      <c r="Y31" s="381"/>
      <c r="Z31" s="381"/>
      <c r="AA31" s="375"/>
    </row>
    <row r="32" spans="1:32" s="66" customFormat="1" ht="16.5" customHeight="1" x14ac:dyDescent="0.2">
      <c r="A32" s="314" t="s">
        <v>86</v>
      </c>
      <c r="B32" s="33"/>
      <c r="C32" s="342" t="s">
        <v>80</v>
      </c>
      <c r="D32" s="342"/>
      <c r="E32" s="342"/>
      <c r="F32" s="343" t="s">
        <v>79</v>
      </c>
      <c r="G32" s="344"/>
      <c r="H32" s="344"/>
      <c r="I32" s="345"/>
      <c r="J32" s="346" t="s">
        <v>78</v>
      </c>
      <c r="K32" s="356"/>
      <c r="L32" s="357" t="s">
        <v>85</v>
      </c>
      <c r="M32" s="358"/>
      <c r="N32" s="69"/>
      <c r="O32" s="348"/>
      <c r="P32" s="348"/>
      <c r="Q32" s="348"/>
      <c r="R32" s="348"/>
      <c r="S32" s="348"/>
      <c r="T32" s="348"/>
      <c r="U32" s="348"/>
      <c r="V32" s="348"/>
      <c r="W32" s="348"/>
    </row>
    <row r="33" spans="1:33" s="66" customFormat="1" ht="16.5" customHeight="1" x14ac:dyDescent="0.2">
      <c r="A33" s="314" t="s">
        <v>84</v>
      </c>
      <c r="B33" s="33"/>
      <c r="C33" s="342" t="s">
        <v>80</v>
      </c>
      <c r="D33" s="342"/>
      <c r="E33" s="342"/>
      <c r="F33" s="343" t="s">
        <v>79</v>
      </c>
      <c r="G33" s="344"/>
      <c r="H33" s="344"/>
      <c r="I33" s="345"/>
      <c r="J33" s="346" t="s">
        <v>78</v>
      </c>
      <c r="K33" s="356"/>
      <c r="L33" s="359"/>
      <c r="M33" s="358"/>
      <c r="N33" s="80"/>
      <c r="O33" s="339"/>
      <c r="P33" s="340"/>
      <c r="Q33" s="340"/>
      <c r="R33" s="340"/>
      <c r="S33" s="340"/>
      <c r="T33" s="340"/>
      <c r="U33" s="340"/>
      <c r="V33" s="340"/>
      <c r="W33" s="340"/>
    </row>
    <row r="34" spans="1:33" s="66" customFormat="1" ht="16.5" customHeight="1" x14ac:dyDescent="0.2">
      <c r="A34" s="314" t="s">
        <v>83</v>
      </c>
      <c r="B34" s="33"/>
      <c r="C34" s="342" t="s">
        <v>80</v>
      </c>
      <c r="D34" s="342"/>
      <c r="E34" s="342"/>
      <c r="F34" s="343" t="s">
        <v>79</v>
      </c>
      <c r="G34" s="344"/>
      <c r="H34" s="344"/>
      <c r="I34" s="345"/>
      <c r="J34" s="346" t="s">
        <v>78</v>
      </c>
      <c r="K34" s="347"/>
      <c r="L34" s="359"/>
      <c r="M34" s="358"/>
      <c r="N34" s="80"/>
      <c r="O34" s="341"/>
      <c r="P34" s="341"/>
      <c r="Q34" s="341"/>
      <c r="R34" s="341"/>
      <c r="S34" s="341"/>
      <c r="T34" s="341"/>
      <c r="U34" s="341"/>
      <c r="V34" s="341"/>
      <c r="W34" s="341"/>
    </row>
    <row r="35" spans="1:33" s="66" customFormat="1" ht="16.5" customHeight="1" x14ac:dyDescent="0.2">
      <c r="A35" s="314" t="s">
        <v>82</v>
      </c>
      <c r="B35" s="33"/>
      <c r="C35" s="342" t="s">
        <v>80</v>
      </c>
      <c r="D35" s="342"/>
      <c r="E35" s="342"/>
      <c r="F35" s="343" t="s">
        <v>79</v>
      </c>
      <c r="G35" s="344"/>
      <c r="H35" s="344"/>
      <c r="I35" s="345"/>
      <c r="J35" s="346" t="s">
        <v>78</v>
      </c>
      <c r="K35" s="347"/>
      <c r="L35" s="359"/>
      <c r="M35" s="358"/>
      <c r="N35" s="72"/>
      <c r="O35" s="348"/>
      <c r="P35" s="349"/>
      <c r="Q35" s="349"/>
      <c r="R35" s="349"/>
      <c r="S35" s="349"/>
      <c r="T35" s="349"/>
      <c r="U35" s="349"/>
      <c r="V35" s="349"/>
      <c r="W35" s="349"/>
    </row>
    <row r="36" spans="1:33" s="66" customFormat="1" ht="18" customHeight="1" x14ac:dyDescent="0.2">
      <c r="A36" s="315" t="s">
        <v>81</v>
      </c>
      <c r="B36" s="43"/>
      <c r="C36" s="350" t="s">
        <v>80</v>
      </c>
      <c r="D36" s="350"/>
      <c r="E36" s="350"/>
      <c r="F36" s="351" t="s">
        <v>79</v>
      </c>
      <c r="G36" s="352"/>
      <c r="H36" s="352"/>
      <c r="I36" s="353"/>
      <c r="J36" s="354" t="s">
        <v>78</v>
      </c>
      <c r="K36" s="355"/>
      <c r="L36" s="359"/>
      <c r="M36" s="358"/>
      <c r="N36" s="72"/>
      <c r="O36" s="341"/>
      <c r="P36" s="341"/>
      <c r="Q36" s="341"/>
      <c r="R36" s="341"/>
      <c r="S36" s="341"/>
      <c r="T36" s="341"/>
      <c r="U36" s="341"/>
      <c r="V36" s="341"/>
      <c r="W36" s="341"/>
      <c r="X36" s="69"/>
      <c r="Y36" s="68"/>
      <c r="Z36" s="68"/>
      <c r="AA36" s="338"/>
    </row>
    <row r="37" spans="1:33" s="66" customFormat="1" ht="9" customHeight="1" x14ac:dyDescent="0.2">
      <c r="A37" s="65"/>
      <c r="B37" s="64"/>
      <c r="C37" s="64"/>
      <c r="D37" s="64"/>
      <c r="E37" s="64"/>
      <c r="F37" s="64"/>
      <c r="G37" s="64"/>
      <c r="H37" s="64"/>
      <c r="I37" s="63"/>
      <c r="J37" s="63"/>
      <c r="K37" s="62"/>
      <c r="L37" s="73"/>
      <c r="M37" s="73"/>
      <c r="N37" s="72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0"/>
      <c r="Z37" s="70"/>
      <c r="AA37" s="70"/>
      <c r="AB37" s="69"/>
      <c r="AC37" s="69"/>
      <c r="AD37" s="68"/>
      <c r="AE37" s="68"/>
      <c r="AF37" s="67"/>
    </row>
    <row r="38" spans="1:33" s="66" customFormat="1" ht="10.5" customHeight="1" x14ac:dyDescent="0.2">
      <c r="A38" s="65"/>
      <c r="B38" s="64"/>
      <c r="C38" s="64"/>
      <c r="D38" s="64"/>
      <c r="E38" s="64"/>
      <c r="F38" s="64"/>
      <c r="G38" s="64"/>
      <c r="H38" s="64"/>
      <c r="I38" s="63"/>
      <c r="J38" s="63"/>
      <c r="K38" s="62"/>
      <c r="L38" s="73"/>
      <c r="M38" s="73"/>
      <c r="N38" s="72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0"/>
      <c r="Z38" s="70"/>
      <c r="AA38" s="70"/>
      <c r="AB38" s="69"/>
      <c r="AC38" s="69"/>
      <c r="AD38" s="68"/>
      <c r="AE38" s="68"/>
      <c r="AF38" s="67"/>
    </row>
    <row r="39" spans="1:33" ht="15.75" customHeight="1" x14ac:dyDescent="0.2">
      <c r="A39" s="77"/>
      <c r="B39" s="76"/>
      <c r="C39" s="76"/>
      <c r="D39" s="76"/>
      <c r="E39" s="76"/>
      <c r="F39" s="76"/>
      <c r="G39" s="76"/>
      <c r="H39" s="76"/>
      <c r="I39" s="75"/>
      <c r="J39" s="75"/>
      <c r="K39" s="74"/>
      <c r="L39" s="73"/>
      <c r="M39" s="73"/>
      <c r="N39" s="72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0"/>
      <c r="Z39" s="70"/>
      <c r="AA39" s="70"/>
      <c r="AB39" s="69"/>
      <c r="AC39" s="69"/>
      <c r="AD39" s="68"/>
      <c r="AE39" s="68"/>
      <c r="AF39" s="67"/>
      <c r="AG39" s="66"/>
    </row>
    <row r="40" spans="1:33" x14ac:dyDescent="0.2">
      <c r="C40" s="51"/>
      <c r="D40" s="51" t="s">
        <v>77</v>
      </c>
      <c r="E40" s="51"/>
      <c r="F40" s="51"/>
      <c r="G40" s="51"/>
      <c r="H40" s="51"/>
      <c r="I40" s="51"/>
      <c r="J40" s="51"/>
      <c r="K40" s="51"/>
      <c r="L40" s="52"/>
      <c r="M40" s="51"/>
      <c r="N40" s="51"/>
    </row>
    <row r="41" spans="1:33" x14ac:dyDescent="0.2">
      <c r="C41" s="51"/>
      <c r="D41" s="51"/>
      <c r="E41" s="50" t="s">
        <v>76</v>
      </c>
      <c r="F41" s="51"/>
      <c r="G41" s="51"/>
      <c r="H41" s="51"/>
      <c r="I41" s="51"/>
      <c r="J41" s="51"/>
      <c r="K41" s="51"/>
      <c r="L41" s="52"/>
      <c r="M41" s="51"/>
      <c r="N41" s="51"/>
    </row>
    <row r="42" spans="1:33" x14ac:dyDescent="0.2">
      <c r="C42" s="51"/>
      <c r="D42" s="51"/>
      <c r="E42" s="50" t="s">
        <v>75</v>
      </c>
      <c r="F42" s="51"/>
      <c r="G42" s="51"/>
      <c r="H42" s="51"/>
      <c r="I42" s="51"/>
      <c r="J42" s="51"/>
      <c r="K42" s="51"/>
      <c r="L42" s="51"/>
      <c r="M42" s="51"/>
      <c r="N42" s="51"/>
    </row>
    <row r="43" spans="1:33" ht="34.5" customHeight="1" x14ac:dyDescent="0.2">
      <c r="A43" s="65"/>
      <c r="C43" s="64"/>
      <c r="D43" s="64"/>
      <c r="F43" s="64"/>
      <c r="H43" s="64"/>
      <c r="I43" s="63"/>
      <c r="J43" s="63"/>
      <c r="K43" s="62"/>
      <c r="L43" s="61"/>
      <c r="M43" s="61"/>
      <c r="N43" s="60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8"/>
      <c r="Z43" s="58"/>
      <c r="AA43" s="58"/>
      <c r="AB43" s="57"/>
      <c r="AC43" s="57"/>
      <c r="AE43" s="56"/>
      <c r="AG43" s="66"/>
    </row>
    <row r="44" spans="1:33" s="54" customFormat="1" ht="21.75" customHeight="1" x14ac:dyDescent="0.2">
      <c r="A44" s="65"/>
      <c r="B44" s="50"/>
      <c r="C44" s="64"/>
      <c r="D44" s="64"/>
      <c r="E44" s="64"/>
      <c r="F44" s="64"/>
      <c r="G44" s="64"/>
      <c r="H44" s="64"/>
      <c r="I44" s="63"/>
      <c r="J44" s="63"/>
      <c r="K44" s="62"/>
      <c r="L44" s="61"/>
      <c r="M44" s="61"/>
      <c r="N44" s="60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8"/>
      <c r="Z44" s="58"/>
      <c r="AA44" s="58"/>
      <c r="AB44" s="57"/>
      <c r="AC44" s="57"/>
      <c r="AD44" s="56"/>
      <c r="AE44" s="56"/>
      <c r="AF44" s="55"/>
    </row>
    <row r="46" spans="1:33" x14ac:dyDescent="0.2">
      <c r="AF46" s="53"/>
    </row>
    <row r="49" spans="3:14" x14ac:dyDescent="0.2"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1"/>
      <c r="N49" s="51"/>
    </row>
    <row r="50" spans="3:14" x14ac:dyDescent="0.2"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1"/>
      <c r="N50" s="51"/>
    </row>
    <row r="51" spans="3:14" x14ac:dyDescent="0.2"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zoomScale="59" zoomScaleNormal="100" zoomScaleSheetLayoutView="166" workbookViewId="0">
      <selection activeCell="A3" sqref="A3:B3"/>
    </sheetView>
  </sheetViews>
  <sheetFormatPr defaultColWidth="9" defaultRowHeight="13" x14ac:dyDescent="0.2"/>
  <cols>
    <col min="1" max="1" width="3.90625" style="50" customWidth="1"/>
    <col min="2" max="2" width="9.08984375" style="50" customWidth="1"/>
    <col min="3" max="3" width="8.08984375" style="50" customWidth="1"/>
    <col min="4" max="4" width="1.6328125" style="50" customWidth="1"/>
    <col min="5" max="5" width="10.08984375" style="50" customWidth="1"/>
    <col min="6" max="6" width="1.6328125" style="50" customWidth="1"/>
    <col min="7" max="7" width="9.7265625" style="50" customWidth="1"/>
    <col min="8" max="8" width="1.6328125" style="50" customWidth="1"/>
    <col min="9" max="9" width="9.6328125" style="50" customWidth="1"/>
    <col min="10" max="10" width="1.6328125" style="50" customWidth="1"/>
    <col min="11" max="11" width="9.7265625" style="50" customWidth="1"/>
    <col min="12" max="12" width="1.6328125" style="50" customWidth="1"/>
    <col min="13" max="13" width="10.453125" style="50" customWidth="1"/>
    <col min="14" max="14" width="1.26953125" style="50" customWidth="1"/>
    <col min="15" max="15" width="9.90625" style="50" customWidth="1"/>
    <col min="16" max="16" width="1.453125" style="50" customWidth="1"/>
    <col min="17" max="17" width="8.453125" style="50" customWidth="1"/>
    <col min="18" max="18" width="1.453125" style="50" customWidth="1"/>
    <col min="19" max="19" width="7.6328125" style="50" customWidth="1"/>
    <col min="20" max="20" width="1.90625" style="50" customWidth="1"/>
    <col min="21" max="21" width="7.08984375" style="50" customWidth="1"/>
    <col min="22" max="22" width="1.6328125" style="50" customWidth="1"/>
    <col min="23" max="23" width="11.453125" style="50" customWidth="1"/>
    <col min="24" max="24" width="10.7265625" style="50" customWidth="1"/>
    <col min="25" max="25" width="9.7265625" style="50" customWidth="1"/>
    <col min="26" max="26" width="12" style="50" customWidth="1"/>
    <col min="27" max="27" width="14.08984375" style="50" customWidth="1"/>
    <col min="28" max="29" width="1.7265625" style="50" customWidth="1"/>
    <col min="30" max="30" width="10.7265625" style="50" customWidth="1"/>
    <col min="31" max="31" width="9.08984375" style="50" customWidth="1"/>
    <col min="32" max="32" width="11.90625" style="50" customWidth="1"/>
    <col min="33" max="33" width="9" style="50"/>
    <col min="34" max="34" width="12.6328125" style="50" customWidth="1"/>
    <col min="35" max="16384" width="9" style="50"/>
  </cols>
  <sheetData>
    <row r="1" spans="1:31" ht="7.5" customHeight="1" x14ac:dyDescent="0.2"/>
    <row r="2" spans="1:31" ht="18" customHeight="1" x14ac:dyDescent="0.2">
      <c r="A2" s="447" t="s">
        <v>150</v>
      </c>
      <c r="B2" s="447"/>
      <c r="C2" s="447"/>
      <c r="D2" s="447"/>
      <c r="E2" s="447"/>
      <c r="F2" s="448" t="s">
        <v>144</v>
      </c>
      <c r="G2" s="448"/>
      <c r="H2" s="448"/>
      <c r="I2" s="451" t="s">
        <v>146</v>
      </c>
      <c r="J2" s="451"/>
      <c r="K2" s="208" t="s">
        <v>147</v>
      </c>
      <c r="L2" s="208"/>
      <c r="M2" s="449" t="s">
        <v>60</v>
      </c>
      <c r="N2" s="450"/>
      <c r="O2" s="450"/>
      <c r="P2" s="200"/>
      <c r="Q2" s="200"/>
      <c r="R2" s="200"/>
      <c r="S2" s="200"/>
      <c r="T2" s="200"/>
      <c r="U2" s="200"/>
      <c r="V2" s="394" t="s">
        <v>143</v>
      </c>
      <c r="W2" s="394"/>
      <c r="X2" s="431" t="s">
        <v>142</v>
      </c>
      <c r="Y2" s="432"/>
      <c r="Z2" s="432"/>
      <c r="AA2" s="199"/>
      <c r="AB2" s="66"/>
      <c r="AC2" s="66"/>
    </row>
    <row r="3" spans="1:31" ht="18" customHeight="1" x14ac:dyDescent="0.2">
      <c r="A3" s="394" t="s">
        <v>151</v>
      </c>
      <c r="B3" s="394"/>
      <c r="C3" s="436"/>
      <c r="D3" s="436"/>
      <c r="E3" s="436"/>
      <c r="F3" s="436"/>
      <c r="G3" s="436"/>
      <c r="H3" s="394" t="s">
        <v>141</v>
      </c>
      <c r="I3" s="394"/>
      <c r="J3" s="198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394" t="s">
        <v>140</v>
      </c>
      <c r="W3" s="394"/>
      <c r="X3" s="392"/>
      <c r="Y3" s="393"/>
      <c r="Z3" s="393"/>
      <c r="AA3" s="435"/>
      <c r="AB3" s="66"/>
      <c r="AC3" s="66"/>
      <c r="AD3" s="66"/>
    </row>
    <row r="4" spans="1:31" ht="18" customHeight="1" x14ac:dyDescent="0.2">
      <c r="A4" s="394" t="s">
        <v>139</v>
      </c>
      <c r="B4" s="394"/>
      <c r="C4" s="392"/>
      <c r="D4" s="392"/>
      <c r="E4" s="392"/>
      <c r="F4" s="392"/>
      <c r="G4" s="392"/>
      <c r="H4" s="197"/>
      <c r="I4" s="193"/>
      <c r="J4" s="194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4" t="s">
        <v>138</v>
      </c>
      <c r="W4" s="394"/>
      <c r="X4" s="392" t="s">
        <v>137</v>
      </c>
      <c r="Y4" s="393"/>
      <c r="Z4" s="393"/>
      <c r="AA4" s="393"/>
      <c r="AB4" s="66"/>
      <c r="AC4" s="66"/>
      <c r="AD4" s="66"/>
    </row>
    <row r="5" spans="1:31" ht="18" customHeight="1" x14ac:dyDescent="0.2">
      <c r="A5" s="394"/>
      <c r="B5" s="443"/>
      <c r="C5" s="592"/>
      <c r="D5" s="196"/>
      <c r="E5" s="433"/>
      <c r="F5" s="433"/>
      <c r="G5" s="433"/>
      <c r="H5" s="195"/>
      <c r="I5" s="193"/>
      <c r="J5" s="194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4" t="s">
        <v>136</v>
      </c>
      <c r="W5" s="394"/>
      <c r="X5" s="392" t="s">
        <v>135</v>
      </c>
      <c r="Y5" s="393"/>
      <c r="Z5" s="393"/>
      <c r="AA5" s="393"/>
      <c r="AB5" s="66"/>
      <c r="AC5" s="66"/>
      <c r="AD5" s="66"/>
    </row>
    <row r="6" spans="1:31" ht="18" customHeight="1" x14ac:dyDescent="0.2">
      <c r="A6" s="444"/>
      <c r="B6" s="444"/>
      <c r="C6" s="593"/>
      <c r="D6" s="192"/>
      <c r="E6" s="434"/>
      <c r="F6" s="434"/>
      <c r="G6" s="434"/>
      <c r="H6" s="438"/>
      <c r="I6" s="438"/>
      <c r="J6" s="191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40" t="s">
        <v>134</v>
      </c>
      <c r="W6" s="440"/>
      <c r="X6" s="441" t="s">
        <v>133</v>
      </c>
      <c r="Y6" s="442"/>
      <c r="Z6" s="442"/>
      <c r="AA6" s="442"/>
      <c r="AB6" s="66"/>
      <c r="AC6" s="66"/>
      <c r="AD6" s="66"/>
    </row>
    <row r="7" spans="1:31" ht="23.25" customHeight="1" x14ac:dyDescent="0.2">
      <c r="A7" s="407" t="s">
        <v>132</v>
      </c>
      <c r="B7" s="409"/>
      <c r="C7" s="408"/>
      <c r="D7" s="420" t="s">
        <v>131</v>
      </c>
      <c r="E7" s="421"/>
      <c r="F7" s="588" t="s">
        <v>130</v>
      </c>
      <c r="G7" s="589"/>
      <c r="H7" s="407" t="s">
        <v>129</v>
      </c>
      <c r="I7" s="408"/>
      <c r="J7" s="407" t="s">
        <v>128</v>
      </c>
      <c r="K7" s="408"/>
      <c r="L7" s="407" t="s">
        <v>127</v>
      </c>
      <c r="M7" s="408"/>
      <c r="N7" s="407" t="s">
        <v>126</v>
      </c>
      <c r="O7" s="408"/>
      <c r="P7" s="407" t="s">
        <v>125</v>
      </c>
      <c r="Q7" s="409"/>
      <c r="R7" s="409"/>
      <c r="S7" s="408"/>
      <c r="T7" s="407" t="s">
        <v>17</v>
      </c>
      <c r="U7" s="408"/>
      <c r="V7" s="581" t="s">
        <v>124</v>
      </c>
      <c r="W7" s="582"/>
      <c r="X7" s="585" t="s">
        <v>123</v>
      </c>
      <c r="Y7" s="395" t="s">
        <v>122</v>
      </c>
      <c r="Z7" s="398" t="s">
        <v>121</v>
      </c>
      <c r="AA7" s="400" t="s">
        <v>120</v>
      </c>
      <c r="AB7" s="66"/>
      <c r="AC7" s="66"/>
    </row>
    <row r="8" spans="1:31" ht="19.5" customHeight="1" x14ac:dyDescent="0.2">
      <c r="A8" s="417"/>
      <c r="B8" s="418"/>
      <c r="C8" s="419"/>
      <c r="D8" s="422"/>
      <c r="E8" s="423"/>
      <c r="F8" s="590"/>
      <c r="G8" s="591"/>
      <c r="H8" s="579" t="s">
        <v>119</v>
      </c>
      <c r="I8" s="580"/>
      <c r="J8" s="579" t="s">
        <v>119</v>
      </c>
      <c r="K8" s="580"/>
      <c r="L8" s="579" t="s">
        <v>119</v>
      </c>
      <c r="M8" s="580"/>
      <c r="N8" s="579" t="s">
        <v>119</v>
      </c>
      <c r="O8" s="580"/>
      <c r="P8" s="405" t="s">
        <v>118</v>
      </c>
      <c r="Q8" s="406"/>
      <c r="R8" s="405" t="s">
        <v>118</v>
      </c>
      <c r="S8" s="406"/>
      <c r="T8" s="403"/>
      <c r="U8" s="404"/>
      <c r="V8" s="583"/>
      <c r="W8" s="584"/>
      <c r="X8" s="586"/>
      <c r="Y8" s="396"/>
      <c r="Z8" s="399"/>
      <c r="AA8" s="401"/>
      <c r="AB8" s="66"/>
      <c r="AC8" s="66"/>
    </row>
    <row r="9" spans="1:31" ht="22.5" customHeight="1" x14ac:dyDescent="0.2">
      <c r="A9" s="428" t="s">
        <v>117</v>
      </c>
      <c r="B9" s="429"/>
      <c r="C9" s="430"/>
      <c r="D9" s="190"/>
      <c r="E9" s="189">
        <v>0.3</v>
      </c>
      <c r="F9" s="186"/>
      <c r="G9" s="189">
        <v>0.3</v>
      </c>
      <c r="H9" s="188"/>
      <c r="I9" s="187" t="s">
        <v>116</v>
      </c>
      <c r="J9" s="186"/>
      <c r="K9" s="185" t="s">
        <v>116</v>
      </c>
      <c r="L9" s="184"/>
      <c r="M9" s="185" t="s">
        <v>116</v>
      </c>
      <c r="N9" s="184"/>
      <c r="O9" s="185" t="s">
        <v>116</v>
      </c>
      <c r="P9" s="184"/>
      <c r="Q9" s="185" t="s">
        <v>116</v>
      </c>
      <c r="R9" s="184"/>
      <c r="S9" s="185" t="s">
        <v>116</v>
      </c>
      <c r="T9" s="186"/>
      <c r="U9" s="185" t="s">
        <v>116</v>
      </c>
      <c r="V9" s="184"/>
      <c r="W9" s="183">
        <f>G9</f>
        <v>0.3</v>
      </c>
      <c r="X9" s="587"/>
      <c r="Y9" s="397"/>
      <c r="Z9" s="182" t="s">
        <v>115</v>
      </c>
      <c r="AA9" s="402"/>
      <c r="AB9" s="66"/>
      <c r="AC9" s="66"/>
    </row>
    <row r="10" spans="1:31" ht="21" customHeight="1" x14ac:dyDescent="0.2">
      <c r="A10" s="383" t="s">
        <v>114</v>
      </c>
      <c r="B10" s="383"/>
      <c r="C10" s="383"/>
      <c r="D10" s="181"/>
      <c r="E10" s="180">
        <f>SUM(E11:E13)</f>
        <v>100000</v>
      </c>
      <c r="F10" s="165"/>
      <c r="G10" s="168">
        <f>SUM(G11:G13)</f>
        <v>100000</v>
      </c>
      <c r="H10" s="167"/>
      <c r="I10" s="164">
        <f>SUM(I11:I13)</f>
        <v>102000</v>
      </c>
      <c r="J10" s="165"/>
      <c r="K10" s="164">
        <f>SUM(K11:K13)</f>
        <v>0</v>
      </c>
      <c r="L10" s="165"/>
      <c r="M10" s="164">
        <f>SUM(M11:M13)</f>
        <v>0</v>
      </c>
      <c r="N10" s="165"/>
      <c r="O10" s="164">
        <f>SUM(O11:O13)</f>
        <v>0</v>
      </c>
      <c r="P10" s="165"/>
      <c r="Q10" s="164">
        <f>SUM(Q11:Q13)</f>
        <v>0</v>
      </c>
      <c r="R10" s="166"/>
      <c r="S10" s="164">
        <f>SUM(S11:S13)</f>
        <v>0</v>
      </c>
      <c r="T10" s="165"/>
      <c r="U10" s="164">
        <f>SUM(U11:U13)</f>
        <v>0</v>
      </c>
      <c r="V10" s="165"/>
      <c r="W10" s="164">
        <f>SUM(W11:W13)</f>
        <v>102000</v>
      </c>
      <c r="X10" s="163">
        <f>G10-W10</f>
        <v>-2000</v>
      </c>
      <c r="Y10" s="179">
        <v>2000</v>
      </c>
      <c r="Z10" s="161">
        <f>SUM(G10,Y10)</f>
        <v>102000</v>
      </c>
      <c r="AA10" s="161">
        <f>MIN(W10,Z10)</f>
        <v>102000</v>
      </c>
      <c r="AB10" s="66"/>
      <c r="AC10" s="66"/>
    </row>
    <row r="11" spans="1:31" ht="21" customHeight="1" x14ac:dyDescent="0.2">
      <c r="A11" s="384" t="s">
        <v>113</v>
      </c>
      <c r="B11" s="384"/>
      <c r="C11" s="384"/>
      <c r="D11" s="155"/>
      <c r="E11" s="160"/>
      <c r="F11" s="151"/>
      <c r="G11" s="160"/>
      <c r="H11" s="159"/>
      <c r="I11" s="157"/>
      <c r="J11" s="151"/>
      <c r="K11" s="157"/>
      <c r="L11" s="151"/>
      <c r="M11" s="157"/>
      <c r="N11" s="151"/>
      <c r="O11" s="157"/>
      <c r="P11" s="151"/>
      <c r="Q11" s="157"/>
      <c r="R11" s="158"/>
      <c r="S11" s="157"/>
      <c r="T11" s="151"/>
      <c r="U11" s="157"/>
      <c r="V11" s="151"/>
      <c r="W11" s="156">
        <f>I11+K11+M11+O11+U11</f>
        <v>0</v>
      </c>
      <c r="X11" s="149"/>
      <c r="Y11" s="148"/>
      <c r="Z11" s="147"/>
      <c r="AA11" s="147"/>
      <c r="AB11" s="66"/>
      <c r="AC11" s="66"/>
    </row>
    <row r="12" spans="1:31" ht="21" customHeight="1" x14ac:dyDescent="0.2">
      <c r="A12" s="384" t="s">
        <v>112</v>
      </c>
      <c r="B12" s="384"/>
      <c r="C12" s="384"/>
      <c r="D12" s="155"/>
      <c r="E12" s="154">
        <v>100000</v>
      </c>
      <c r="F12" s="151"/>
      <c r="G12" s="154">
        <v>100000</v>
      </c>
      <c r="H12" s="153"/>
      <c r="I12" s="152">
        <v>102000</v>
      </c>
      <c r="J12" s="151"/>
      <c r="K12" s="152"/>
      <c r="L12" s="151"/>
      <c r="M12" s="152"/>
      <c r="N12" s="151"/>
      <c r="O12" s="152"/>
      <c r="P12" s="151"/>
      <c r="Q12" s="152"/>
      <c r="R12" s="151"/>
      <c r="S12" s="152"/>
      <c r="T12" s="151"/>
      <c r="U12" s="152"/>
      <c r="V12" s="151"/>
      <c r="W12" s="150">
        <f>I12+K12+M12+O12+U12</f>
        <v>102000</v>
      </c>
      <c r="X12" s="149"/>
      <c r="Y12" s="148"/>
      <c r="Z12" s="147"/>
      <c r="AA12" s="147"/>
      <c r="AB12" s="66"/>
      <c r="AC12" s="66"/>
    </row>
    <row r="13" spans="1:31" ht="21" customHeight="1" x14ac:dyDescent="0.2">
      <c r="A13" s="360" t="s">
        <v>111</v>
      </c>
      <c r="B13" s="360"/>
      <c r="C13" s="360"/>
      <c r="D13" s="109"/>
      <c r="E13" s="178"/>
      <c r="F13" s="175"/>
      <c r="G13" s="178"/>
      <c r="H13" s="177"/>
      <c r="I13" s="176"/>
      <c r="J13" s="175"/>
      <c r="K13" s="176"/>
      <c r="L13" s="175"/>
      <c r="M13" s="176"/>
      <c r="N13" s="175"/>
      <c r="O13" s="176"/>
      <c r="P13" s="175"/>
      <c r="Q13" s="176"/>
      <c r="R13" s="175"/>
      <c r="S13" s="176"/>
      <c r="T13" s="175"/>
      <c r="U13" s="176"/>
      <c r="V13" s="175"/>
      <c r="W13" s="174">
        <f>I13+K13+M13+O13+U13</f>
        <v>0</v>
      </c>
      <c r="X13" s="173"/>
      <c r="Y13" s="172"/>
      <c r="Z13" s="171"/>
      <c r="AA13" s="171"/>
      <c r="AB13" s="66"/>
      <c r="AC13" s="66"/>
    </row>
    <row r="14" spans="1:31" ht="21" customHeight="1" x14ac:dyDescent="0.2">
      <c r="A14" s="383" t="s">
        <v>110</v>
      </c>
      <c r="B14" s="383"/>
      <c r="C14" s="383"/>
      <c r="D14" s="181"/>
      <c r="E14" s="180">
        <f>SUM(E15:E16)</f>
        <v>100000</v>
      </c>
      <c r="F14" s="165"/>
      <c r="G14" s="168">
        <f>SUM(G15:G16)</f>
        <v>100000</v>
      </c>
      <c r="H14" s="167"/>
      <c r="I14" s="164">
        <f>SUM(I15:I16)</f>
        <v>100000</v>
      </c>
      <c r="J14" s="165"/>
      <c r="K14" s="164">
        <f>SUM(K15:K16)</f>
        <v>0</v>
      </c>
      <c r="L14" s="165"/>
      <c r="M14" s="164">
        <f>SUM(M15:M16)</f>
        <v>0</v>
      </c>
      <c r="N14" s="165"/>
      <c r="O14" s="164">
        <f>SUM(O15:O16)</f>
        <v>0</v>
      </c>
      <c r="P14" s="165"/>
      <c r="Q14" s="164">
        <f>SUM(Q15:Q16)</f>
        <v>0</v>
      </c>
      <c r="R14" s="166"/>
      <c r="S14" s="164">
        <f>SUM(S15:S16)</f>
        <v>0</v>
      </c>
      <c r="T14" s="165"/>
      <c r="U14" s="164">
        <f>SUM(U15:U16)</f>
        <v>0</v>
      </c>
      <c r="V14" s="165"/>
      <c r="W14" s="164">
        <f>SUM(W15:W16)</f>
        <v>100000</v>
      </c>
      <c r="X14" s="163">
        <f>G14-W14</f>
        <v>0</v>
      </c>
      <c r="Y14" s="179"/>
      <c r="Z14" s="161">
        <f>SUM(G14,Y14)</f>
        <v>100000</v>
      </c>
      <c r="AA14" s="161">
        <f>MIN(W14,Z14)</f>
        <v>100000</v>
      </c>
      <c r="AB14" s="66"/>
      <c r="AC14" s="66"/>
      <c r="AE14" s="66"/>
    </row>
    <row r="15" spans="1:31" ht="21" customHeight="1" x14ac:dyDescent="0.2">
      <c r="A15" s="384" t="s">
        <v>109</v>
      </c>
      <c r="B15" s="384"/>
      <c r="C15" s="384"/>
      <c r="D15" s="155"/>
      <c r="E15" s="160">
        <v>100000</v>
      </c>
      <c r="F15" s="151"/>
      <c r="G15" s="160">
        <v>100000</v>
      </c>
      <c r="H15" s="159"/>
      <c r="I15" s="157">
        <v>100000</v>
      </c>
      <c r="J15" s="151"/>
      <c r="K15" s="157"/>
      <c r="L15" s="151"/>
      <c r="M15" s="157"/>
      <c r="N15" s="151"/>
      <c r="O15" s="157"/>
      <c r="P15" s="151"/>
      <c r="Q15" s="157"/>
      <c r="R15" s="158"/>
      <c r="S15" s="157"/>
      <c r="T15" s="151"/>
      <c r="U15" s="157"/>
      <c r="V15" s="151"/>
      <c r="W15" s="156">
        <f>I15+K15+M15+O15+U15</f>
        <v>100000</v>
      </c>
      <c r="X15" s="149"/>
      <c r="Y15" s="148"/>
      <c r="Z15" s="147"/>
      <c r="AA15" s="147"/>
      <c r="AB15" s="66"/>
      <c r="AC15" s="66"/>
      <c r="AE15" s="66"/>
    </row>
    <row r="16" spans="1:31" ht="21" customHeight="1" x14ac:dyDescent="0.2">
      <c r="A16" s="360" t="s">
        <v>108</v>
      </c>
      <c r="B16" s="360"/>
      <c r="C16" s="360"/>
      <c r="D16" s="109"/>
      <c r="E16" s="178"/>
      <c r="F16" s="175"/>
      <c r="G16" s="178"/>
      <c r="H16" s="177"/>
      <c r="I16" s="176"/>
      <c r="J16" s="175"/>
      <c r="K16" s="176"/>
      <c r="L16" s="175"/>
      <c r="M16" s="176"/>
      <c r="N16" s="175"/>
      <c r="O16" s="176"/>
      <c r="P16" s="175"/>
      <c r="Q16" s="176"/>
      <c r="R16" s="175"/>
      <c r="S16" s="176"/>
      <c r="T16" s="175"/>
      <c r="U16" s="176"/>
      <c r="V16" s="175"/>
      <c r="W16" s="174">
        <f>I16+K16+M16+O16+U16</f>
        <v>0</v>
      </c>
      <c r="X16" s="173"/>
      <c r="Y16" s="172"/>
      <c r="Z16" s="171"/>
      <c r="AA16" s="171"/>
      <c r="AB16" s="66"/>
      <c r="AC16" s="66"/>
      <c r="AE16" s="66"/>
    </row>
    <row r="17" spans="1:33" ht="21" customHeight="1" x14ac:dyDescent="0.2">
      <c r="A17" s="383" t="s">
        <v>107</v>
      </c>
      <c r="B17" s="383"/>
      <c r="C17" s="383"/>
      <c r="D17" s="170"/>
      <c r="E17" s="169">
        <f>SUM(E18:E21)</f>
        <v>100000</v>
      </c>
      <c r="F17" s="165"/>
      <c r="G17" s="168">
        <f>SUM(G18:G21)</f>
        <v>100000</v>
      </c>
      <c r="H17" s="167"/>
      <c r="I17" s="164">
        <f>SUM(I18:I21)</f>
        <v>90000</v>
      </c>
      <c r="J17" s="165"/>
      <c r="K17" s="164">
        <f>SUM(K18:K21)</f>
        <v>0</v>
      </c>
      <c r="L17" s="165"/>
      <c r="M17" s="164">
        <f>SUM(M18:M21)</f>
        <v>0</v>
      </c>
      <c r="N17" s="165"/>
      <c r="O17" s="164">
        <f>SUM(O18:O21)</f>
        <v>0</v>
      </c>
      <c r="P17" s="165"/>
      <c r="Q17" s="164">
        <f>SUM(Q18:Q21)</f>
        <v>0</v>
      </c>
      <c r="R17" s="166"/>
      <c r="S17" s="164">
        <f>SUM(S18:S21)</f>
        <v>0</v>
      </c>
      <c r="T17" s="165"/>
      <c r="U17" s="164">
        <f>SUM(U18:U21)</f>
        <v>0</v>
      </c>
      <c r="V17" s="165"/>
      <c r="W17" s="164">
        <f>SUM(W18:W21)</f>
        <v>90000</v>
      </c>
      <c r="X17" s="163">
        <f>G17-W17</f>
        <v>10000</v>
      </c>
      <c r="Y17" s="207">
        <v>-2000</v>
      </c>
      <c r="Z17" s="161">
        <f>SUM(G17,Y17)</f>
        <v>98000</v>
      </c>
      <c r="AA17" s="161">
        <f>MIN(W17,Z17)</f>
        <v>90000</v>
      </c>
      <c r="AB17" s="66"/>
      <c r="AC17" s="66"/>
      <c r="AE17" s="66"/>
    </row>
    <row r="18" spans="1:33" ht="21" customHeight="1" x14ac:dyDescent="0.2">
      <c r="A18" s="384" t="s">
        <v>106</v>
      </c>
      <c r="B18" s="384"/>
      <c r="C18" s="384"/>
      <c r="D18" s="155"/>
      <c r="E18" s="160">
        <v>100000</v>
      </c>
      <c r="F18" s="151"/>
      <c r="G18" s="160">
        <v>100000</v>
      </c>
      <c r="H18" s="159"/>
      <c r="I18" s="157">
        <v>90000</v>
      </c>
      <c r="J18" s="151"/>
      <c r="K18" s="157"/>
      <c r="L18" s="151"/>
      <c r="M18" s="157"/>
      <c r="N18" s="151"/>
      <c r="O18" s="157"/>
      <c r="P18" s="151"/>
      <c r="Q18" s="157"/>
      <c r="R18" s="158"/>
      <c r="S18" s="157"/>
      <c r="T18" s="151"/>
      <c r="U18" s="157"/>
      <c r="V18" s="151"/>
      <c r="W18" s="156">
        <f>I18+K18+M18+O18+U18</f>
        <v>90000</v>
      </c>
      <c r="X18" s="149"/>
      <c r="Y18" s="148"/>
      <c r="Z18" s="147"/>
      <c r="AA18" s="147"/>
      <c r="AB18" s="66"/>
      <c r="AC18" s="66"/>
    </row>
    <row r="19" spans="1:33" ht="21" customHeight="1" x14ac:dyDescent="0.2">
      <c r="A19" s="384" t="s">
        <v>105</v>
      </c>
      <c r="B19" s="384"/>
      <c r="C19" s="384"/>
      <c r="D19" s="155"/>
      <c r="E19" s="154"/>
      <c r="F19" s="151"/>
      <c r="G19" s="154"/>
      <c r="H19" s="153"/>
      <c r="I19" s="152"/>
      <c r="J19" s="151"/>
      <c r="K19" s="152"/>
      <c r="L19" s="151"/>
      <c r="M19" s="152"/>
      <c r="N19" s="151"/>
      <c r="O19" s="152"/>
      <c r="P19" s="151"/>
      <c r="Q19" s="152"/>
      <c r="R19" s="151"/>
      <c r="S19" s="152"/>
      <c r="T19" s="151"/>
      <c r="U19" s="152"/>
      <c r="V19" s="151"/>
      <c r="W19" s="150">
        <f>I19+K19+M19+O19+U19</f>
        <v>0</v>
      </c>
      <c r="X19" s="149"/>
      <c r="Y19" s="148"/>
      <c r="Z19" s="147"/>
      <c r="AA19" s="147"/>
      <c r="AB19" s="66"/>
      <c r="AC19" s="66"/>
    </row>
    <row r="20" spans="1:33" ht="21" customHeight="1" x14ac:dyDescent="0.2">
      <c r="A20" s="384" t="s">
        <v>104</v>
      </c>
      <c r="B20" s="384"/>
      <c r="C20" s="384"/>
      <c r="D20" s="155"/>
      <c r="E20" s="154"/>
      <c r="F20" s="151"/>
      <c r="G20" s="154"/>
      <c r="H20" s="153"/>
      <c r="I20" s="152"/>
      <c r="J20" s="151"/>
      <c r="K20" s="152"/>
      <c r="L20" s="151"/>
      <c r="M20" s="152"/>
      <c r="N20" s="151"/>
      <c r="O20" s="152"/>
      <c r="P20" s="151"/>
      <c r="Q20" s="152"/>
      <c r="R20" s="151"/>
      <c r="S20" s="152"/>
      <c r="T20" s="151"/>
      <c r="U20" s="152"/>
      <c r="V20" s="151"/>
      <c r="W20" s="150">
        <f>I20+K20+M20+O20+U20</f>
        <v>0</v>
      </c>
      <c r="X20" s="149"/>
      <c r="Y20" s="148"/>
      <c r="Z20" s="147"/>
      <c r="AA20" s="147"/>
      <c r="AB20" s="66"/>
      <c r="AC20" s="66"/>
    </row>
    <row r="21" spans="1:33" ht="21" customHeight="1" x14ac:dyDescent="0.2">
      <c r="A21" s="388" t="s">
        <v>103</v>
      </c>
      <c r="B21" s="388"/>
      <c r="C21" s="388"/>
      <c r="D21" s="146"/>
      <c r="E21" s="145"/>
      <c r="F21" s="142"/>
      <c r="G21" s="145"/>
      <c r="H21" s="144"/>
      <c r="I21" s="143"/>
      <c r="J21" s="142"/>
      <c r="K21" s="143"/>
      <c r="L21" s="142"/>
      <c r="M21" s="143"/>
      <c r="N21" s="142"/>
      <c r="O21" s="143"/>
      <c r="P21" s="142"/>
      <c r="Q21" s="143"/>
      <c r="R21" s="142"/>
      <c r="S21" s="143"/>
      <c r="T21" s="142"/>
      <c r="U21" s="143"/>
      <c r="V21" s="142"/>
      <c r="W21" s="141">
        <f>I21+K21+M21+O21+U21</f>
        <v>0</v>
      </c>
      <c r="X21" s="140"/>
      <c r="Y21" s="139"/>
      <c r="Z21" s="138"/>
      <c r="AA21" s="137"/>
      <c r="AB21" s="66"/>
      <c r="AC21" s="66"/>
    </row>
    <row r="22" spans="1:33" ht="21" customHeight="1" x14ac:dyDescent="0.2">
      <c r="A22" s="389" t="s">
        <v>145</v>
      </c>
      <c r="B22" s="390"/>
      <c r="C22" s="390"/>
      <c r="D22" s="136"/>
      <c r="E22" s="135">
        <f>SUM(E10,E14,E17)</f>
        <v>300000</v>
      </c>
      <c r="F22" s="103"/>
      <c r="G22" s="135">
        <f>SUM(G10,G14,G17)</f>
        <v>300000</v>
      </c>
      <c r="H22" s="24"/>
      <c r="I22" s="22">
        <f>SUM(I10,I14,I17)</f>
        <v>292000</v>
      </c>
      <c r="J22" s="24"/>
      <c r="K22" s="22">
        <f>SUM(K10,K14,K17)</f>
        <v>0</v>
      </c>
      <c r="L22" s="24"/>
      <c r="M22" s="22">
        <f>SUM(M10,M14,M17)</f>
        <v>0</v>
      </c>
      <c r="N22" s="24"/>
      <c r="O22" s="22">
        <f>SUM(O10,O14,O17)</f>
        <v>0</v>
      </c>
      <c r="P22" s="24"/>
      <c r="Q22" s="22">
        <f>SUM(Q10,Q14,Q17)</f>
        <v>0</v>
      </c>
      <c r="R22" s="23"/>
      <c r="S22" s="22">
        <f>SUM(S10,S14,S17)</f>
        <v>0</v>
      </c>
      <c r="T22" s="23"/>
      <c r="U22" s="24">
        <f>SUM(U10,U14,U17)</f>
        <v>0</v>
      </c>
      <c r="V22" s="103"/>
      <c r="W22" s="125">
        <f>SUM(W10,W14,W17)</f>
        <v>292000</v>
      </c>
      <c r="X22" s="90"/>
      <c r="Y22" s="134"/>
      <c r="Z22" s="133"/>
      <c r="AA22" s="122">
        <f>SUM(AA10,AA14,AA17)</f>
        <v>292000</v>
      </c>
      <c r="AB22" s="66"/>
      <c r="AC22" s="66"/>
    </row>
    <row r="23" spans="1:33" ht="21" customHeight="1" x14ac:dyDescent="0.2">
      <c r="A23" s="390" t="s">
        <v>101</v>
      </c>
      <c r="B23" s="390"/>
      <c r="C23" s="390"/>
      <c r="D23" s="132"/>
      <c r="E23" s="130">
        <f>ROUNDDOWN(E22*E9,-3)</f>
        <v>90000</v>
      </c>
      <c r="F23" s="131"/>
      <c r="G23" s="130">
        <f>ROUNDDOWN(G22*G9,-3)</f>
        <v>90000</v>
      </c>
      <c r="H23" s="129"/>
      <c r="I23" s="126"/>
      <c r="J23" s="127"/>
      <c r="K23" s="126"/>
      <c r="L23" s="127"/>
      <c r="M23" s="126"/>
      <c r="N23" s="127"/>
      <c r="O23" s="126"/>
      <c r="P23" s="127"/>
      <c r="Q23" s="128"/>
      <c r="R23" s="127"/>
      <c r="S23" s="126"/>
      <c r="T23" s="127"/>
      <c r="U23" s="126"/>
      <c r="V23" s="103"/>
      <c r="W23" s="125">
        <f>ROUNDDOWN(W22*W9,0)</f>
        <v>87600</v>
      </c>
      <c r="X23" s="124">
        <f>G23-W23</f>
        <v>2400</v>
      </c>
      <c r="Y23" s="123"/>
      <c r="Z23" s="122">
        <f>SUM(G23,Y23)</f>
        <v>90000</v>
      </c>
      <c r="AA23" s="122">
        <f>MIN(ROUNDDOWN(AA22*W9,0),Z23)</f>
        <v>87600</v>
      </c>
      <c r="AB23" s="66"/>
      <c r="AC23" s="66"/>
    </row>
    <row r="24" spans="1:33" ht="21" customHeight="1" x14ac:dyDescent="0.2">
      <c r="A24" s="383" t="s">
        <v>100</v>
      </c>
      <c r="B24" s="383"/>
      <c r="C24" s="383"/>
      <c r="D24" s="170"/>
      <c r="E24" s="206">
        <f>SUM(E22:E23)</f>
        <v>390000</v>
      </c>
      <c r="F24" s="165"/>
      <c r="G24" s="206">
        <f>SUM(G22:G23)</f>
        <v>390000</v>
      </c>
      <c r="H24" s="205"/>
      <c r="I24" s="203"/>
      <c r="J24" s="204"/>
      <c r="K24" s="203"/>
      <c r="L24" s="204"/>
      <c r="M24" s="203"/>
      <c r="N24" s="204"/>
      <c r="O24" s="203"/>
      <c r="P24" s="204"/>
      <c r="Q24" s="205"/>
      <c r="R24" s="204"/>
      <c r="S24" s="203"/>
      <c r="T24" s="204"/>
      <c r="U24" s="203"/>
      <c r="V24" s="165"/>
      <c r="W24" s="202">
        <f>SUM(W22:W23)</f>
        <v>379600</v>
      </c>
      <c r="X24" s="163">
        <f>G24-W24</f>
        <v>10400</v>
      </c>
      <c r="Y24" s="201">
        <f>SUM(Y10,Y14,Y17,Y23)</f>
        <v>0</v>
      </c>
      <c r="Z24" s="161">
        <f>SUM(G24,Y24)</f>
        <v>390000</v>
      </c>
      <c r="AA24" s="161">
        <f>SUM(AA22,AA23)</f>
        <v>379600</v>
      </c>
      <c r="AB24" s="66"/>
      <c r="AC24" s="66"/>
    </row>
    <row r="25" spans="1:33" ht="21" customHeight="1" x14ac:dyDescent="0.2">
      <c r="A25" s="385">
        <v>10</v>
      </c>
      <c r="B25" s="386"/>
      <c r="C25" s="387"/>
      <c r="D25" s="121"/>
      <c r="E25" s="119">
        <f>ROUNDDOWN(E24*A25%,0)</f>
        <v>39000</v>
      </c>
      <c r="F25" s="120"/>
      <c r="G25" s="119">
        <f>ROUNDDOWN(G24*A25%,0)</f>
        <v>39000</v>
      </c>
      <c r="H25" s="118"/>
      <c r="I25" s="116"/>
      <c r="J25" s="117"/>
      <c r="K25" s="116"/>
      <c r="L25" s="117"/>
      <c r="M25" s="116"/>
      <c r="N25" s="117"/>
      <c r="O25" s="116"/>
      <c r="P25" s="117"/>
      <c r="Q25" s="118"/>
      <c r="R25" s="117"/>
      <c r="S25" s="116"/>
      <c r="T25" s="117"/>
      <c r="U25" s="116"/>
      <c r="V25" s="115"/>
      <c r="W25" s="114">
        <f>IF(AND(G25&gt;0,G25&lt;10000000000),ROUNDDOWN(W24*A25%,0),0)</f>
        <v>37960</v>
      </c>
      <c r="X25" s="113">
        <f>G25-W25</f>
        <v>1040</v>
      </c>
      <c r="Y25" s="112">
        <f>SUMIF(Y10:Y23,"&lt;0",Y10:Y23)</f>
        <v>-2000</v>
      </c>
      <c r="Z25" s="110" t="s">
        <v>99</v>
      </c>
      <c r="AA25" s="111">
        <f>IF(AND(G25&gt;0,G25&lt;10000000000),ROUNDDOWN(AA24*A25%,0),0)</f>
        <v>37960</v>
      </c>
      <c r="AB25" s="66"/>
      <c r="AC25" s="66"/>
    </row>
    <row r="26" spans="1:33" ht="21" customHeight="1" thickBot="1" x14ac:dyDescent="0.25">
      <c r="A26" s="360" t="s">
        <v>98</v>
      </c>
      <c r="B26" s="360"/>
      <c r="C26" s="360"/>
      <c r="D26" s="109"/>
      <c r="E26" s="107">
        <f>SUM(E24:E25)</f>
        <v>429000</v>
      </c>
      <c r="F26" s="108"/>
      <c r="G26" s="107">
        <f>SUM(G24:G25)</f>
        <v>429000</v>
      </c>
      <c r="H26" s="104"/>
      <c r="I26" s="106"/>
      <c r="J26" s="105"/>
      <c r="K26" s="106"/>
      <c r="L26" s="105"/>
      <c r="M26" s="106"/>
      <c r="N26" s="105"/>
      <c r="O26" s="106"/>
      <c r="P26" s="105"/>
      <c r="Q26" s="104"/>
      <c r="R26" s="105"/>
      <c r="S26" s="106"/>
      <c r="T26" s="105"/>
      <c r="U26" s="104"/>
      <c r="V26" s="103"/>
      <c r="W26" s="102">
        <f>SUM(W24:W25)</f>
        <v>417560</v>
      </c>
      <c r="X26" s="101">
        <f>G26-W26</f>
        <v>11440</v>
      </c>
      <c r="Y26" s="100">
        <f>IF(I2&gt;=2023,ROUNDDOWN(G22*-0.5,0),ROUNDDOWN(G22*-0.2,0))</f>
        <v>-150000</v>
      </c>
      <c r="Z26" s="98" t="s">
        <v>97</v>
      </c>
      <c r="AA26" s="99">
        <f>SUM(AA24:AA25)</f>
        <v>417560</v>
      </c>
      <c r="AB26" s="66"/>
      <c r="AC26" s="66"/>
    </row>
    <row r="27" spans="1:33" ht="21" customHeight="1" thickBot="1" x14ac:dyDescent="0.25">
      <c r="A27" s="361" t="s">
        <v>149</v>
      </c>
      <c r="B27" s="361"/>
      <c r="C27" s="361"/>
      <c r="D27" s="97"/>
      <c r="E27" s="96">
        <f>E24</f>
        <v>390000</v>
      </c>
      <c r="F27" s="95"/>
      <c r="G27" s="94">
        <f>G24</f>
        <v>390000</v>
      </c>
      <c r="H27" s="93"/>
      <c r="I27" s="92"/>
      <c r="J27" s="88"/>
      <c r="K27" s="92"/>
      <c r="L27" s="88"/>
      <c r="M27" s="92"/>
      <c r="N27" s="88"/>
      <c r="O27" s="92"/>
      <c r="P27" s="88"/>
      <c r="Q27" s="93"/>
      <c r="R27" s="88"/>
      <c r="S27" s="92"/>
      <c r="T27" s="88"/>
      <c r="U27" s="92"/>
      <c r="V27" s="88"/>
      <c r="W27" s="91"/>
      <c r="X27" s="90"/>
      <c r="Y27" s="89"/>
      <c r="Z27" s="88"/>
      <c r="AA27" s="87">
        <f>AA24</f>
        <v>379600</v>
      </c>
      <c r="AB27" s="66"/>
      <c r="AC27" s="66"/>
    </row>
    <row r="28" spans="1:33" ht="7.5" customHeight="1" x14ac:dyDescent="0.2">
      <c r="A28" s="84"/>
      <c r="B28" s="84"/>
      <c r="C28" s="84"/>
      <c r="D28" s="84"/>
      <c r="E28" s="86"/>
      <c r="F28" s="86"/>
      <c r="G28" s="86"/>
      <c r="H28" s="86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362"/>
      <c r="AE28" s="363"/>
      <c r="AF28" s="363"/>
      <c r="AG28" s="66"/>
    </row>
    <row r="29" spans="1:33" ht="16.5" customHeight="1" x14ac:dyDescent="0.2">
      <c r="A29" s="364" t="s">
        <v>96</v>
      </c>
      <c r="B29" s="574" t="s">
        <v>95</v>
      </c>
      <c r="C29" s="575"/>
      <c r="D29" s="575"/>
      <c r="E29" s="575"/>
      <c r="F29" s="575"/>
      <c r="G29" s="575"/>
      <c r="H29" s="575"/>
      <c r="I29" s="576"/>
      <c r="J29" s="369" t="s">
        <v>94</v>
      </c>
      <c r="K29" s="370"/>
      <c r="L29" s="85"/>
      <c r="M29" s="84"/>
      <c r="N29" s="84"/>
      <c r="O29" s="373" t="s">
        <v>93</v>
      </c>
      <c r="P29" s="349"/>
      <c r="Q29" s="349"/>
      <c r="R29" s="349"/>
      <c r="S29" s="349"/>
      <c r="T29" s="349"/>
      <c r="U29" s="349"/>
      <c r="V29" s="349"/>
      <c r="W29" s="349"/>
      <c r="X29" s="374"/>
      <c r="Y29" s="375"/>
      <c r="Z29" s="375"/>
      <c r="AA29" s="375"/>
      <c r="AB29" s="83"/>
    </row>
    <row r="30" spans="1:33" ht="16.5" customHeight="1" x14ac:dyDescent="0.2">
      <c r="A30" s="365"/>
      <c r="B30" s="82" t="s">
        <v>92</v>
      </c>
      <c r="C30" s="376" t="s">
        <v>91</v>
      </c>
      <c r="D30" s="376"/>
      <c r="E30" s="376"/>
      <c r="F30" s="377" t="s">
        <v>90</v>
      </c>
      <c r="G30" s="378"/>
      <c r="H30" s="378"/>
      <c r="I30" s="379"/>
      <c r="J30" s="371"/>
      <c r="K30" s="372"/>
      <c r="L30" s="81"/>
      <c r="M30" s="69" t="s">
        <v>89</v>
      </c>
      <c r="N30" s="69"/>
      <c r="O30" s="341"/>
      <c r="P30" s="341"/>
      <c r="Q30" s="341"/>
      <c r="R30" s="341"/>
      <c r="S30" s="341"/>
      <c r="T30" s="341"/>
      <c r="U30" s="341"/>
      <c r="V30" s="341"/>
      <c r="W30" s="341"/>
      <c r="X30" s="577"/>
      <c r="Y30" s="578"/>
      <c r="Z30" s="578"/>
      <c r="AA30" s="382"/>
    </row>
    <row r="31" spans="1:33" ht="16.5" customHeight="1" x14ac:dyDescent="0.2">
      <c r="A31" s="79" t="s">
        <v>88</v>
      </c>
      <c r="B31" s="33"/>
      <c r="C31" s="342" t="s">
        <v>80</v>
      </c>
      <c r="D31" s="342"/>
      <c r="E31" s="342"/>
      <c r="F31" s="343" t="s">
        <v>79</v>
      </c>
      <c r="G31" s="344"/>
      <c r="H31" s="344"/>
      <c r="I31" s="345"/>
      <c r="J31" s="346" t="s">
        <v>78</v>
      </c>
      <c r="K31" s="347"/>
      <c r="L31" s="74"/>
      <c r="M31" s="69" t="s">
        <v>87</v>
      </c>
      <c r="N31" s="69"/>
      <c r="O31" s="339"/>
      <c r="P31" s="339"/>
      <c r="Q31" s="339"/>
      <c r="R31" s="339"/>
      <c r="S31" s="339"/>
      <c r="T31" s="339"/>
      <c r="U31" s="339"/>
      <c r="V31" s="339"/>
      <c r="W31" s="339"/>
      <c r="X31" s="578"/>
      <c r="Y31" s="578"/>
      <c r="Z31" s="578"/>
      <c r="AA31" s="375"/>
    </row>
    <row r="32" spans="1:33" ht="16.5" customHeight="1" x14ac:dyDescent="0.2">
      <c r="A32" s="79" t="s">
        <v>86</v>
      </c>
      <c r="B32" s="33"/>
      <c r="C32" s="342" t="s">
        <v>80</v>
      </c>
      <c r="D32" s="342"/>
      <c r="E32" s="342"/>
      <c r="F32" s="343" t="s">
        <v>79</v>
      </c>
      <c r="G32" s="344"/>
      <c r="H32" s="344"/>
      <c r="I32" s="345"/>
      <c r="J32" s="346" t="s">
        <v>78</v>
      </c>
      <c r="K32" s="356"/>
      <c r="L32" s="357" t="s">
        <v>85</v>
      </c>
      <c r="M32" s="358"/>
      <c r="N32" s="69"/>
      <c r="O32" s="348"/>
      <c r="P32" s="348"/>
      <c r="Q32" s="348"/>
      <c r="R32" s="348"/>
      <c r="S32" s="348"/>
      <c r="T32" s="348"/>
      <c r="U32" s="348"/>
      <c r="V32" s="348"/>
      <c r="W32" s="348"/>
      <c r="X32" s="66"/>
    </row>
    <row r="33" spans="1:33" ht="16.5" customHeight="1" x14ac:dyDescent="0.2">
      <c r="A33" s="79" t="s">
        <v>84</v>
      </c>
      <c r="B33" s="33"/>
      <c r="C33" s="342" t="s">
        <v>80</v>
      </c>
      <c r="D33" s="342"/>
      <c r="E33" s="342"/>
      <c r="F33" s="343" t="s">
        <v>79</v>
      </c>
      <c r="G33" s="344"/>
      <c r="H33" s="344"/>
      <c r="I33" s="345"/>
      <c r="J33" s="346" t="s">
        <v>78</v>
      </c>
      <c r="K33" s="356"/>
      <c r="L33" s="359"/>
      <c r="M33" s="358"/>
      <c r="N33" s="80"/>
      <c r="O33" s="339"/>
      <c r="P33" s="340"/>
      <c r="Q33" s="340"/>
      <c r="R33" s="340"/>
      <c r="S33" s="340"/>
      <c r="T33" s="340"/>
      <c r="U33" s="340"/>
      <c r="V33" s="340"/>
      <c r="W33" s="340"/>
      <c r="X33" s="66"/>
    </row>
    <row r="34" spans="1:33" ht="16.5" customHeight="1" x14ac:dyDescent="0.2">
      <c r="A34" s="79" t="s">
        <v>83</v>
      </c>
      <c r="B34" s="33"/>
      <c r="C34" s="342" t="s">
        <v>80</v>
      </c>
      <c r="D34" s="342"/>
      <c r="E34" s="342"/>
      <c r="F34" s="343" t="s">
        <v>79</v>
      </c>
      <c r="G34" s="344"/>
      <c r="H34" s="344"/>
      <c r="I34" s="345"/>
      <c r="J34" s="346" t="s">
        <v>78</v>
      </c>
      <c r="K34" s="347"/>
      <c r="L34" s="359"/>
      <c r="M34" s="358"/>
      <c r="N34" s="80"/>
      <c r="O34" s="341"/>
      <c r="P34" s="341"/>
      <c r="Q34" s="341"/>
      <c r="R34" s="341"/>
      <c r="S34" s="341"/>
      <c r="T34" s="341"/>
      <c r="U34" s="341"/>
      <c r="V34" s="341"/>
      <c r="W34" s="341"/>
      <c r="AB34" s="66"/>
      <c r="AC34" s="66"/>
    </row>
    <row r="35" spans="1:33" ht="16.5" customHeight="1" x14ac:dyDescent="0.2">
      <c r="A35" s="79" t="s">
        <v>82</v>
      </c>
      <c r="B35" s="33"/>
      <c r="C35" s="342" t="s">
        <v>80</v>
      </c>
      <c r="D35" s="342"/>
      <c r="E35" s="342"/>
      <c r="F35" s="343" t="s">
        <v>79</v>
      </c>
      <c r="G35" s="344"/>
      <c r="H35" s="344"/>
      <c r="I35" s="345"/>
      <c r="J35" s="346" t="s">
        <v>78</v>
      </c>
      <c r="K35" s="347"/>
      <c r="L35" s="359"/>
      <c r="M35" s="358"/>
      <c r="N35" s="72"/>
      <c r="O35" s="348"/>
      <c r="P35" s="349"/>
      <c r="Q35" s="349"/>
      <c r="R35" s="349"/>
      <c r="S35" s="349"/>
      <c r="T35" s="349"/>
      <c r="U35" s="349"/>
      <c r="V35" s="349"/>
      <c r="W35" s="349"/>
      <c r="AB35" s="66"/>
      <c r="AC35" s="66"/>
    </row>
    <row r="36" spans="1:33" ht="18" customHeight="1" x14ac:dyDescent="0.2">
      <c r="A36" s="78" t="s">
        <v>81</v>
      </c>
      <c r="B36" s="43"/>
      <c r="C36" s="350" t="s">
        <v>80</v>
      </c>
      <c r="D36" s="350"/>
      <c r="E36" s="350"/>
      <c r="F36" s="351" t="s">
        <v>79</v>
      </c>
      <c r="G36" s="352"/>
      <c r="H36" s="352"/>
      <c r="I36" s="353"/>
      <c r="J36" s="354" t="s">
        <v>78</v>
      </c>
      <c r="K36" s="355"/>
      <c r="L36" s="359"/>
      <c r="M36" s="358"/>
      <c r="N36" s="72"/>
      <c r="O36" s="341"/>
      <c r="P36" s="341"/>
      <c r="Q36" s="341"/>
      <c r="R36" s="341"/>
      <c r="S36" s="341"/>
      <c r="T36" s="341"/>
      <c r="U36" s="341"/>
      <c r="V36" s="341"/>
      <c r="W36" s="341"/>
      <c r="X36" s="69"/>
      <c r="Y36" s="68"/>
      <c r="Z36" s="68"/>
      <c r="AA36" s="338"/>
      <c r="AB36" s="66"/>
      <c r="AC36" s="66"/>
    </row>
    <row r="37" spans="1:33" ht="9" customHeight="1" x14ac:dyDescent="0.2">
      <c r="A37" s="77"/>
      <c r="B37" s="76"/>
      <c r="C37" s="76"/>
      <c r="D37" s="76"/>
      <c r="E37" s="76"/>
      <c r="F37" s="76"/>
      <c r="G37" s="76"/>
      <c r="H37" s="76"/>
      <c r="I37" s="75"/>
      <c r="J37" s="75"/>
      <c r="K37" s="74"/>
      <c r="L37" s="73"/>
      <c r="M37" s="73"/>
      <c r="N37" s="72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0"/>
      <c r="Z37" s="70"/>
      <c r="AA37" s="70"/>
      <c r="AB37" s="69"/>
      <c r="AC37" s="69"/>
      <c r="AD37" s="68"/>
      <c r="AE37" s="68"/>
      <c r="AF37" s="67"/>
      <c r="AG37" s="66"/>
    </row>
    <row r="38" spans="1:33" ht="10.5" customHeight="1" x14ac:dyDescent="0.2">
      <c r="A38" s="77"/>
      <c r="B38" s="76"/>
      <c r="C38" s="76"/>
      <c r="D38" s="76"/>
      <c r="E38" s="76"/>
      <c r="F38" s="76"/>
      <c r="G38" s="76"/>
      <c r="H38" s="76"/>
      <c r="I38" s="75"/>
      <c r="J38" s="75"/>
      <c r="K38" s="74"/>
      <c r="L38" s="73"/>
      <c r="M38" s="73"/>
      <c r="N38" s="72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0"/>
      <c r="Z38" s="70"/>
      <c r="AA38" s="70"/>
      <c r="AB38" s="69"/>
      <c r="AC38" s="69"/>
      <c r="AD38" s="68"/>
      <c r="AE38" s="68"/>
      <c r="AF38" s="67"/>
      <c r="AG38" s="66"/>
    </row>
    <row r="40" spans="1:33" x14ac:dyDescent="0.2"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1"/>
      <c r="N40" s="51"/>
    </row>
    <row r="41" spans="1:33" x14ac:dyDescent="0.2"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1"/>
      <c r="N41" s="51"/>
    </row>
    <row r="42" spans="1:33" x14ac:dyDescent="0.2"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disablePrompts="1"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経費発生調書</vt:lpstr>
      <vt:lpstr>補助事業で委託を行う場合の参考書式</vt:lpstr>
      <vt:lpstr>補助事業で委託を行う場合の参考書式記載例</vt:lpstr>
      <vt:lpstr>経費発生調書!Print_Area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