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codeName="ThisWorkbook"/>
  <xr:revisionPtr revIDLastSave="0" documentId="13_ncr:1_{56C84277-E6B0-4817-BDF8-24735C7349A2}" xr6:coauthVersionLast="47" xr6:coauthVersionMax="47" xr10:uidLastSave="{00000000-0000-0000-0000-000000000000}"/>
  <bookViews>
    <workbookView xWindow="-120" yWindow="-16320" windowWidth="29040" windowHeight="15840" xr2:uid="{2F93914E-6AD2-43E5-A8A3-9CCFD9CAA9A0}"/>
  </bookViews>
  <sheets>
    <sheet name="記入の手引き" sheetId="46" r:id="rId1"/>
    <sheet name="手元資金集計表" sheetId="47" r:id="rId2"/>
    <sheet name="資金繰り表" sheetId="39" r:id="rId3"/>
    <sheet name="財務状況確認シート" sheetId="37" r:id="rId4"/>
  </sheets>
  <definedNames>
    <definedName name="_xlnm.Print_Area" localSheetId="0">記入の手引き!$A$15:$L$45</definedName>
    <definedName name="_xlnm.Print_Area" localSheetId="3">財務状況確認シート!$A$1:$L$31</definedName>
    <definedName name="_xlnm.Print_Area" localSheetId="2">OFFSET(資金繰り表!$A$1,0,0,48,資金繰り表!$N$3+資金繰り表!$N$4+4)</definedName>
    <definedName name="_xlnm.Print_Titles" localSheetId="2">資金繰り表!$A:$C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46" l="1"/>
  <c r="B32" i="46"/>
  <c r="B18" i="37"/>
  <c r="A2" i="39"/>
  <c r="D30" i="39"/>
  <c r="D12" i="39"/>
  <c r="D6" i="47"/>
  <c r="E11" i="39" s="1"/>
  <c r="D9" i="37" l="1"/>
  <c r="D8" i="37"/>
  <c r="D9" i="39"/>
  <c r="D34" i="39"/>
  <c r="D33" i="39"/>
  <c r="D32" i="39"/>
  <c r="D29" i="39"/>
  <c r="D28" i="39"/>
  <c r="D27" i="39"/>
  <c r="D25" i="39"/>
  <c r="D24" i="39"/>
  <c r="D23" i="39"/>
  <c r="D22" i="39"/>
  <c r="D19" i="39"/>
  <c r="D18" i="39"/>
  <c r="D17" i="39"/>
  <c r="D15" i="39"/>
  <c r="D14" i="39"/>
  <c r="D13" i="39"/>
  <c r="D10" i="39"/>
  <c r="N4" i="39"/>
  <c r="E21" i="39" l="1"/>
  <c r="BD8" i="39"/>
  <c r="BD16" i="39"/>
  <c r="BD20" i="39"/>
  <c r="BD21" i="39"/>
  <c r="BD26" i="39"/>
  <c r="BD31" i="39"/>
  <c r="BD35" i="39"/>
  <c r="BD36" i="39"/>
  <c r="BD39" i="39"/>
  <c r="D31" i="46"/>
  <c r="D24" i="46"/>
  <c r="E21" i="46"/>
  <c r="H16" i="46"/>
  <c r="BD37" i="39" l="1"/>
  <c r="D17" i="37"/>
  <c r="D10" i="37"/>
  <c r="H2" i="37" l="1"/>
  <c r="E7" i="37" l="1"/>
  <c r="X26" i="39" l="1"/>
  <c r="Y26" i="39"/>
  <c r="BC35" i="39" l="1"/>
  <c r="BC31" i="39"/>
  <c r="BC26" i="39"/>
  <c r="BC20" i="39"/>
  <c r="BC16" i="39"/>
  <c r="BC21" i="39" l="1"/>
  <c r="BC36" i="39"/>
  <c r="BC39" i="39"/>
  <c r="BB35" i="39"/>
  <c r="BA35" i="39"/>
  <c r="AZ35" i="39"/>
  <c r="AY35" i="39"/>
  <c r="AX35" i="39"/>
  <c r="AW35" i="39"/>
  <c r="AV35" i="39"/>
  <c r="AU35" i="39"/>
  <c r="AT35" i="39"/>
  <c r="AS35" i="39"/>
  <c r="AR35" i="39"/>
  <c r="AQ35" i="39"/>
  <c r="AP35" i="39"/>
  <c r="AO35" i="39"/>
  <c r="AN35" i="39"/>
  <c r="AM35" i="39"/>
  <c r="AL35" i="39"/>
  <c r="AK35" i="39"/>
  <c r="AJ35" i="39"/>
  <c r="AI35" i="39"/>
  <c r="AH35" i="39"/>
  <c r="AG35" i="39"/>
  <c r="AF35" i="39"/>
  <c r="AE35" i="39"/>
  <c r="AD35" i="39"/>
  <c r="AC35" i="39"/>
  <c r="AB35" i="39"/>
  <c r="AA35" i="39"/>
  <c r="Z35" i="39"/>
  <c r="Y35" i="39"/>
  <c r="X35" i="39"/>
  <c r="W35" i="39"/>
  <c r="V35" i="39"/>
  <c r="U35" i="39"/>
  <c r="T35" i="39"/>
  <c r="S35" i="39"/>
  <c r="R35" i="39"/>
  <c r="Q35" i="39"/>
  <c r="P35" i="39"/>
  <c r="O35" i="39"/>
  <c r="N35" i="39"/>
  <c r="M35" i="39"/>
  <c r="L35" i="39"/>
  <c r="K35" i="39"/>
  <c r="J35" i="39"/>
  <c r="I35" i="39"/>
  <c r="H35" i="39"/>
  <c r="G35" i="39"/>
  <c r="F35" i="39"/>
  <c r="E35" i="39"/>
  <c r="BB31" i="39"/>
  <c r="BA31" i="39"/>
  <c r="AZ31" i="39"/>
  <c r="AY31" i="39"/>
  <c r="AX31" i="39"/>
  <c r="AW31" i="39"/>
  <c r="AV31" i="39"/>
  <c r="AU31" i="39"/>
  <c r="AT31" i="39"/>
  <c r="AS31" i="39"/>
  <c r="AR31" i="39"/>
  <c r="AQ31" i="39"/>
  <c r="AP31" i="39"/>
  <c r="AO31" i="39"/>
  <c r="AN31" i="39"/>
  <c r="AM31" i="39"/>
  <c r="AL31" i="39"/>
  <c r="AK31" i="39"/>
  <c r="AJ31" i="39"/>
  <c r="AI31" i="39"/>
  <c r="AH31" i="39"/>
  <c r="AG31" i="39"/>
  <c r="AF31" i="39"/>
  <c r="AE31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R31" i="39"/>
  <c r="Q31" i="39"/>
  <c r="P31" i="39"/>
  <c r="O31" i="39"/>
  <c r="N31" i="39"/>
  <c r="M31" i="39"/>
  <c r="L31" i="39"/>
  <c r="K31" i="39"/>
  <c r="J31" i="39"/>
  <c r="I31" i="39"/>
  <c r="H31" i="39"/>
  <c r="G31" i="39"/>
  <c r="F31" i="39"/>
  <c r="E31" i="39"/>
  <c r="BB26" i="39"/>
  <c r="BB39" i="39" s="1"/>
  <c r="BA26" i="39"/>
  <c r="AZ26" i="39"/>
  <c r="AZ36" i="39" s="1"/>
  <c r="AY26" i="39"/>
  <c r="AY36" i="39" s="1"/>
  <c r="AX26" i="39"/>
  <c r="AW26" i="39"/>
  <c r="AV26" i="39"/>
  <c r="AU26" i="39"/>
  <c r="AU36" i="39" s="1"/>
  <c r="AT26" i="39"/>
  <c r="AS26" i="39"/>
  <c r="AR26" i="39"/>
  <c r="AR36" i="39" s="1"/>
  <c r="AQ26" i="39"/>
  <c r="AQ36" i="39" s="1"/>
  <c r="AP26" i="39"/>
  <c r="AO26" i="39"/>
  <c r="AO39" i="39" s="1"/>
  <c r="AN26" i="39"/>
  <c r="AM26" i="39"/>
  <c r="AM39" i="39" s="1"/>
  <c r="AL26" i="39"/>
  <c r="AK26" i="39"/>
  <c r="AK39" i="39" s="1"/>
  <c r="AJ26" i="39"/>
  <c r="AI26" i="39"/>
  <c r="AI39" i="39" s="1"/>
  <c r="AH26" i="39"/>
  <c r="AG26" i="39"/>
  <c r="AG39" i="39" s="1"/>
  <c r="AF26" i="39"/>
  <c r="AE26" i="39"/>
  <c r="AE39" i="39" s="1"/>
  <c r="AD26" i="39"/>
  <c r="AC26" i="39"/>
  <c r="AC39" i="39" s="1"/>
  <c r="AB26" i="39"/>
  <c r="AA26" i="39"/>
  <c r="AA39" i="39" s="1"/>
  <c r="Z26" i="39"/>
  <c r="Y39" i="39"/>
  <c r="W26" i="39"/>
  <c r="V26" i="39"/>
  <c r="U26" i="39"/>
  <c r="T26" i="39"/>
  <c r="S26" i="39"/>
  <c r="R26" i="39"/>
  <c r="Q26" i="39"/>
  <c r="P26" i="39"/>
  <c r="O26" i="39"/>
  <c r="N26" i="39"/>
  <c r="M26" i="39"/>
  <c r="L26" i="39"/>
  <c r="K26" i="39"/>
  <c r="J26" i="39"/>
  <c r="I26" i="39"/>
  <c r="H26" i="39"/>
  <c r="G26" i="39"/>
  <c r="F26" i="39"/>
  <c r="E26" i="39"/>
  <c r="E39" i="39" s="1"/>
  <c r="BB20" i="39"/>
  <c r="BA20" i="39"/>
  <c r="AZ20" i="39"/>
  <c r="AY20" i="39"/>
  <c r="AX20" i="39"/>
  <c r="AW20" i="39"/>
  <c r="AV20" i="39"/>
  <c r="AU20" i="39"/>
  <c r="AT20" i="39"/>
  <c r="AS20" i="39"/>
  <c r="AR20" i="39"/>
  <c r="AQ20" i="39"/>
  <c r="AP20" i="39"/>
  <c r="AO20" i="39"/>
  <c r="AN20" i="39"/>
  <c r="AM20" i="39"/>
  <c r="AL20" i="39"/>
  <c r="AK20" i="39"/>
  <c r="AJ20" i="39"/>
  <c r="AI20" i="39"/>
  <c r="AH20" i="39"/>
  <c r="AG20" i="39"/>
  <c r="AF20" i="39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S20" i="39"/>
  <c r="R20" i="39"/>
  <c r="Q20" i="39"/>
  <c r="P20" i="39"/>
  <c r="O20" i="39"/>
  <c r="N20" i="39"/>
  <c r="M20" i="39"/>
  <c r="L20" i="39"/>
  <c r="K20" i="39"/>
  <c r="J20" i="39"/>
  <c r="I20" i="39"/>
  <c r="H20" i="39"/>
  <c r="G20" i="39"/>
  <c r="F20" i="39"/>
  <c r="E20" i="39"/>
  <c r="BB16" i="39"/>
  <c r="BB21" i="39" s="1"/>
  <c r="BA16" i="39"/>
  <c r="BA21" i="39" s="1"/>
  <c r="AZ16" i="39"/>
  <c r="AZ21" i="39" s="1"/>
  <c r="AY16" i="39"/>
  <c r="AY21" i="39" s="1"/>
  <c r="AX16" i="39"/>
  <c r="AX21" i="39" s="1"/>
  <c r="AW16" i="39"/>
  <c r="AW21" i="39" s="1"/>
  <c r="AV16" i="39"/>
  <c r="AV21" i="39" s="1"/>
  <c r="AU16" i="39"/>
  <c r="AU21" i="39" s="1"/>
  <c r="AT16" i="39"/>
  <c r="AT21" i="39" s="1"/>
  <c r="AS16" i="39"/>
  <c r="AS21" i="39" s="1"/>
  <c r="AR16" i="39"/>
  <c r="AR21" i="39" s="1"/>
  <c r="AQ16" i="39"/>
  <c r="AQ21" i="39" s="1"/>
  <c r="AP16" i="39"/>
  <c r="AP21" i="39" s="1"/>
  <c r="AO16" i="39"/>
  <c r="AO21" i="39" s="1"/>
  <c r="AN16" i="39"/>
  <c r="AN21" i="39" s="1"/>
  <c r="AM16" i="39"/>
  <c r="AM21" i="39" s="1"/>
  <c r="AL16" i="39"/>
  <c r="AL21" i="39" s="1"/>
  <c r="AK16" i="39"/>
  <c r="AK21" i="39" s="1"/>
  <c r="AJ16" i="39"/>
  <c r="AJ21" i="39" s="1"/>
  <c r="AI16" i="39"/>
  <c r="AI21" i="39" s="1"/>
  <c r="AH16" i="39"/>
  <c r="AH21" i="39" s="1"/>
  <c r="AG16" i="39"/>
  <c r="AG21" i="39" s="1"/>
  <c r="AF16" i="39"/>
  <c r="AF21" i="39" s="1"/>
  <c r="AE16" i="39"/>
  <c r="AE21" i="39" s="1"/>
  <c r="AD16" i="39"/>
  <c r="AD21" i="39" s="1"/>
  <c r="AC16" i="39"/>
  <c r="AC21" i="39" s="1"/>
  <c r="AB16" i="39"/>
  <c r="AB21" i="39" s="1"/>
  <c r="AA16" i="39"/>
  <c r="AA21" i="39" s="1"/>
  <c r="Z16" i="39"/>
  <c r="Z21" i="39" s="1"/>
  <c r="Y16" i="39"/>
  <c r="Y21" i="39" s="1"/>
  <c r="X16" i="39"/>
  <c r="X21" i="39" s="1"/>
  <c r="W16" i="39"/>
  <c r="W21" i="39" s="1"/>
  <c r="V16" i="39"/>
  <c r="V21" i="39" s="1"/>
  <c r="U16" i="39"/>
  <c r="U21" i="39" s="1"/>
  <c r="T16" i="39"/>
  <c r="T21" i="39" s="1"/>
  <c r="S16" i="39"/>
  <c r="S21" i="39" s="1"/>
  <c r="Q16" i="39"/>
  <c r="P16" i="39"/>
  <c r="P21" i="39" s="1"/>
  <c r="O16" i="39"/>
  <c r="N16" i="39"/>
  <c r="N21" i="39" s="1"/>
  <c r="M16" i="39"/>
  <c r="L16" i="39"/>
  <c r="L21" i="39" s="1"/>
  <c r="K16" i="39"/>
  <c r="J16" i="39"/>
  <c r="J21" i="39" s="1"/>
  <c r="I16" i="39"/>
  <c r="H16" i="39"/>
  <c r="H21" i="39" s="1"/>
  <c r="G16" i="39"/>
  <c r="F16" i="39"/>
  <c r="F21" i="39" s="1"/>
  <c r="E16" i="39"/>
  <c r="Q21" i="39" l="1"/>
  <c r="K21" i="39"/>
  <c r="M21" i="39"/>
  <c r="O21" i="39"/>
  <c r="I21" i="39"/>
  <c r="G21" i="39"/>
  <c r="G37" i="39" s="1"/>
  <c r="R16" i="39"/>
  <c r="R21" i="39" s="1"/>
  <c r="AQ37" i="39"/>
  <c r="AU37" i="39"/>
  <c r="AY37" i="39"/>
  <c r="G39" i="39"/>
  <c r="I39" i="39"/>
  <c r="K39" i="39"/>
  <c r="M39" i="39"/>
  <c r="O39" i="39"/>
  <c r="Q39" i="39"/>
  <c r="S39" i="39"/>
  <c r="U39" i="39"/>
  <c r="W39" i="39"/>
  <c r="BC37" i="39"/>
  <c r="G36" i="39"/>
  <c r="O36" i="39"/>
  <c r="O37" i="39" s="1"/>
  <c r="W36" i="39"/>
  <c r="AE36" i="39"/>
  <c r="AE37" i="39" s="1"/>
  <c r="AM36" i="39"/>
  <c r="AU39" i="39"/>
  <c r="W37" i="39"/>
  <c r="AM37" i="39"/>
  <c r="AR37" i="39"/>
  <c r="AZ37" i="39"/>
  <c r="AV36" i="39"/>
  <c r="AV37" i="39" s="1"/>
  <c r="K36" i="39"/>
  <c r="K37" i="39" s="1"/>
  <c r="S36" i="39"/>
  <c r="S37" i="39" s="1"/>
  <c r="AA36" i="39"/>
  <c r="AA37" i="39" s="1"/>
  <c r="AI36" i="39"/>
  <c r="AI37" i="39" s="1"/>
  <c r="F8" i="39"/>
  <c r="AS36" i="39"/>
  <c r="AS37" i="39" s="1"/>
  <c r="AS39" i="39"/>
  <c r="AW36" i="39"/>
  <c r="AW37" i="39" s="1"/>
  <c r="AW39" i="39"/>
  <c r="BA36" i="39"/>
  <c r="BA37" i="39" s="1"/>
  <c r="BA39" i="39"/>
  <c r="E36" i="39"/>
  <c r="I36" i="39"/>
  <c r="M36" i="39"/>
  <c r="M37" i="39" s="1"/>
  <c r="Q36" i="39"/>
  <c r="Q37" i="39" s="1"/>
  <c r="U36" i="39"/>
  <c r="U37" i="39" s="1"/>
  <c r="Y36" i="39"/>
  <c r="Y37" i="39" s="1"/>
  <c r="AC36" i="39"/>
  <c r="AC37" i="39" s="1"/>
  <c r="AG36" i="39"/>
  <c r="AG37" i="39" s="1"/>
  <c r="AK36" i="39"/>
  <c r="AK37" i="39" s="1"/>
  <c r="AO36" i="39"/>
  <c r="AO37" i="39" s="1"/>
  <c r="AQ39" i="39"/>
  <c r="AY39" i="39"/>
  <c r="F39" i="39"/>
  <c r="H39" i="39"/>
  <c r="J39" i="39"/>
  <c r="L39" i="39"/>
  <c r="N39" i="39"/>
  <c r="P39" i="39"/>
  <c r="R39" i="39"/>
  <c r="T39" i="39"/>
  <c r="V39" i="39"/>
  <c r="X39" i="39"/>
  <c r="Z39" i="39"/>
  <c r="AB39" i="39"/>
  <c r="AD39" i="39"/>
  <c r="AF39" i="39"/>
  <c r="AH39" i="39"/>
  <c r="AJ39" i="39"/>
  <c r="AL39" i="39"/>
  <c r="AN39" i="39"/>
  <c r="AP39" i="39"/>
  <c r="AR39" i="39"/>
  <c r="AT39" i="39"/>
  <c r="AV39" i="39"/>
  <c r="AX39" i="39"/>
  <c r="AZ39" i="39"/>
  <c r="F36" i="39"/>
  <c r="F37" i="39" s="1"/>
  <c r="H36" i="39"/>
  <c r="H37" i="39" s="1"/>
  <c r="J36" i="39"/>
  <c r="J37" i="39" s="1"/>
  <c r="L36" i="39"/>
  <c r="L37" i="39" s="1"/>
  <c r="N36" i="39"/>
  <c r="N37" i="39" s="1"/>
  <c r="P36" i="39"/>
  <c r="P37" i="39" s="1"/>
  <c r="R36" i="39"/>
  <c r="R37" i="39" s="1"/>
  <c r="T36" i="39"/>
  <c r="T37" i="39" s="1"/>
  <c r="V36" i="39"/>
  <c r="V37" i="39" s="1"/>
  <c r="X36" i="39"/>
  <c r="X37" i="39" s="1"/>
  <c r="Z36" i="39"/>
  <c r="Z37" i="39" s="1"/>
  <c r="AB36" i="39"/>
  <c r="AB37" i="39" s="1"/>
  <c r="AD36" i="39"/>
  <c r="AD37" i="39" s="1"/>
  <c r="AF36" i="39"/>
  <c r="AF37" i="39" s="1"/>
  <c r="AH36" i="39"/>
  <c r="AH37" i="39" s="1"/>
  <c r="AJ36" i="39"/>
  <c r="AJ37" i="39" s="1"/>
  <c r="AL36" i="39"/>
  <c r="AL37" i="39" s="1"/>
  <c r="AN36" i="39"/>
  <c r="AN37" i="39" s="1"/>
  <c r="AP36" i="39"/>
  <c r="AP37" i="39" s="1"/>
  <c r="AT36" i="39"/>
  <c r="AT37" i="39" s="1"/>
  <c r="AX36" i="39"/>
  <c r="AX37" i="39" s="1"/>
  <c r="BB36" i="39"/>
  <c r="BB37" i="39" s="1"/>
  <c r="D39" i="39" l="1"/>
  <c r="E37" i="39"/>
  <c r="E38" i="39"/>
  <c r="F11" i="39" s="1"/>
  <c r="F38" i="39" s="1"/>
  <c r="G11" i="39" s="1"/>
  <c r="G38" i="39" s="1"/>
  <c r="H11" i="39" s="1"/>
  <c r="H38" i="39" s="1"/>
  <c r="I11" i="39" s="1"/>
  <c r="I38" i="39" s="1"/>
  <c r="J11" i="39" s="1"/>
  <c r="J38" i="39" s="1"/>
  <c r="K11" i="39" s="1"/>
  <c r="K38" i="39" s="1"/>
  <c r="L11" i="39" s="1"/>
  <c r="L38" i="39" s="1"/>
  <c r="M11" i="39" s="1"/>
  <c r="M38" i="39" s="1"/>
  <c r="N11" i="39" s="1"/>
  <c r="N38" i="39" s="1"/>
  <c r="O11" i="39" s="1"/>
  <c r="O38" i="39" s="1"/>
  <c r="P11" i="39" s="1"/>
  <c r="P38" i="39" s="1"/>
  <c r="Q11" i="39" s="1"/>
  <c r="Q38" i="39" s="1"/>
  <c r="R11" i="39" s="1"/>
  <c r="R38" i="39" s="1"/>
  <c r="S11" i="39" s="1"/>
  <c r="S38" i="39" s="1"/>
  <c r="T11" i="39" s="1"/>
  <c r="T38" i="39" s="1"/>
  <c r="U11" i="39" s="1"/>
  <c r="U38" i="39" s="1"/>
  <c r="V11" i="39" s="1"/>
  <c r="V38" i="39" s="1"/>
  <c r="W11" i="39" s="1"/>
  <c r="W38" i="39" s="1"/>
  <c r="X11" i="39" s="1"/>
  <c r="X38" i="39" s="1"/>
  <c r="Y11" i="39" s="1"/>
  <c r="Y38" i="39" s="1"/>
  <c r="Z11" i="39" s="1"/>
  <c r="Z38" i="39" s="1"/>
  <c r="AA11" i="39" s="1"/>
  <c r="AA38" i="39" s="1"/>
  <c r="AB11" i="39" s="1"/>
  <c r="AB38" i="39" s="1"/>
  <c r="AC11" i="39" s="1"/>
  <c r="AC38" i="39" s="1"/>
  <c r="AD11" i="39" s="1"/>
  <c r="AD38" i="39" s="1"/>
  <c r="AE11" i="39" s="1"/>
  <c r="AE38" i="39" s="1"/>
  <c r="AF11" i="39" s="1"/>
  <c r="AF38" i="39" s="1"/>
  <c r="AG11" i="39" s="1"/>
  <c r="AG38" i="39" s="1"/>
  <c r="AH11" i="39" s="1"/>
  <c r="AH38" i="39" s="1"/>
  <c r="AI11" i="39" s="1"/>
  <c r="AI38" i="39" s="1"/>
  <c r="AJ11" i="39" s="1"/>
  <c r="AJ38" i="39" s="1"/>
  <c r="AK11" i="39" s="1"/>
  <c r="AK38" i="39" s="1"/>
  <c r="AL11" i="39" s="1"/>
  <c r="AL38" i="39" s="1"/>
  <c r="AM11" i="39" s="1"/>
  <c r="AM38" i="39" s="1"/>
  <c r="AN11" i="39" s="1"/>
  <c r="AN38" i="39" s="1"/>
  <c r="AO11" i="39" s="1"/>
  <c r="AO38" i="39" s="1"/>
  <c r="AP11" i="39" s="1"/>
  <c r="AP38" i="39" s="1"/>
  <c r="AQ11" i="39" s="1"/>
  <c r="AQ38" i="39" s="1"/>
  <c r="AR11" i="39" s="1"/>
  <c r="AR38" i="39" s="1"/>
  <c r="AS11" i="39" s="1"/>
  <c r="AS38" i="39" s="1"/>
  <c r="AT11" i="39" s="1"/>
  <c r="AT38" i="39" s="1"/>
  <c r="AU11" i="39" s="1"/>
  <c r="AU38" i="39" s="1"/>
  <c r="AV11" i="39" s="1"/>
  <c r="AV38" i="39" s="1"/>
  <c r="AW11" i="39" s="1"/>
  <c r="AW38" i="39" s="1"/>
  <c r="AX11" i="39" s="1"/>
  <c r="AX38" i="39" s="1"/>
  <c r="AY11" i="39" s="1"/>
  <c r="AY38" i="39" s="1"/>
  <c r="AZ11" i="39" s="1"/>
  <c r="AZ38" i="39" s="1"/>
  <c r="BA11" i="39" s="1"/>
  <c r="BA38" i="39" s="1"/>
  <c r="BB11" i="39" s="1"/>
  <c r="BB38" i="39" s="1"/>
  <c r="BC11" i="39" s="1"/>
  <c r="BC38" i="39" s="1"/>
  <c r="BD11" i="39" s="1"/>
  <c r="BD38" i="39" s="1"/>
  <c r="I37" i="39"/>
  <c r="G8" i="39"/>
  <c r="H8" i="39" l="1"/>
  <c r="I8" i="39" l="1"/>
  <c r="J8" i="39" l="1"/>
  <c r="K8" i="39" l="1"/>
  <c r="L8" i="39" l="1"/>
  <c r="M8" i="39" l="1"/>
  <c r="N8" i="39" l="1"/>
  <c r="O8" i="39" l="1"/>
  <c r="P8" i="39" l="1"/>
  <c r="Q8" i="39" l="1"/>
  <c r="R8" i="39" l="1"/>
  <c r="S8" i="39" l="1"/>
  <c r="T8" i="39" l="1"/>
  <c r="U8" i="39" l="1"/>
  <c r="V8" i="39" l="1"/>
  <c r="W8" i="39" l="1"/>
  <c r="X8" i="39" l="1"/>
  <c r="Y8" i="39" l="1"/>
  <c r="Z8" i="39" l="1"/>
  <c r="AA8" i="39" l="1"/>
  <c r="AB8" i="39" l="1"/>
  <c r="AC8" i="39" l="1"/>
  <c r="AD8" i="39" l="1"/>
  <c r="AE8" i="39" l="1"/>
  <c r="AF8" i="39" l="1"/>
  <c r="AG8" i="39" l="1"/>
  <c r="AH8" i="39" l="1"/>
  <c r="AI8" i="39" l="1"/>
  <c r="AJ8" i="39" l="1"/>
  <c r="AK8" i="39" l="1"/>
  <c r="AL8" i="39" l="1"/>
  <c r="AM8" i="39" l="1"/>
  <c r="AN8" i="39" l="1"/>
  <c r="AO8" i="39" l="1"/>
  <c r="AP8" i="39" l="1"/>
  <c r="AQ8" i="39" l="1"/>
  <c r="AR8" i="39" l="1"/>
  <c r="AS8" i="39" l="1"/>
  <c r="AT8" i="39" l="1"/>
  <c r="AU8" i="39" l="1"/>
  <c r="AV8" i="39" l="1"/>
  <c r="AW8" i="39" l="1"/>
  <c r="AX8" i="39" l="1"/>
  <c r="AY8" i="39" l="1"/>
  <c r="AZ8" i="39" l="1"/>
  <c r="BA8" i="39" l="1"/>
  <c r="BB8" i="39" l="1"/>
  <c r="BC8" i="39" l="1"/>
  <c r="D41" i="46" l="1"/>
  <c r="D20" i="39"/>
  <c r="D26" i="39" l="1"/>
  <c r="H7" i="37"/>
  <c r="D35" i="39"/>
  <c r="D42" i="46" s="1"/>
  <c r="D43" i="46" s="1"/>
  <c r="D31" i="39"/>
  <c r="D16" i="39"/>
  <c r="D27" i="37"/>
  <c r="D25" i="37"/>
  <c r="D36" i="39" l="1"/>
  <c r="B11" i="37"/>
  <c r="D21" i="39"/>
  <c r="D26" i="37"/>
  <c r="D28" i="37" s="1"/>
  <c r="D29" i="3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23" authorId="0" shapeId="0" xr:uid="{2C041F71-D562-42ED-9D78-67BAF6960828}">
      <text>
        <r>
          <rPr>
            <sz val="9"/>
            <color indexed="81"/>
            <rFont val="MS P ゴシック"/>
            <family val="3"/>
            <charset val="128"/>
          </rPr>
          <t>手元資金集計表の合計欄が反映します。</t>
        </r>
      </text>
    </comment>
    <comment ref="D24" authorId="0" shapeId="0" xr:uid="{4B9A5D79-88E6-4F53-BFF8-D7B374242326}">
      <text>
        <r>
          <rPr>
            <sz val="9"/>
            <color indexed="81"/>
            <rFont val="MS P ゴシック"/>
            <family val="3"/>
            <charset val="128"/>
          </rPr>
          <t>資金繰り表の小計(b1)-DTSU助成収入と一致します。一致しない場合B11セルにメッセージが表示されます。</t>
        </r>
      </text>
    </comment>
    <comment ref="D26" authorId="0" shapeId="0" xr:uid="{F5E5474C-A1E0-4A39-AB19-BF94302ADA6B}">
      <text>
        <r>
          <rPr>
            <sz val="9"/>
            <color indexed="81"/>
            <rFont val="MS P ゴシック"/>
            <family val="3"/>
            <charset val="128"/>
          </rPr>
          <t>内訳欄が5行では不足する場合は適宜行を追加してください。その際、「内訳」の金額全行が合計されるようにD10セル（合計欄）のSUM関数を確認してください。</t>
        </r>
      </text>
    </comment>
    <comment ref="D31" authorId="0" shapeId="0" xr:uid="{41C2833D-6CB6-4999-8E8B-37CB127A2BEE}">
      <text>
        <r>
          <rPr>
            <sz val="9"/>
            <color indexed="81"/>
            <rFont val="MS P ゴシック"/>
            <family val="3"/>
            <charset val="128"/>
          </rPr>
          <t>資金繰り表の小計(b2)に一致します。
一致しない場合B18セルにメッセージが表示されます。</t>
        </r>
      </text>
    </comment>
    <comment ref="D33" authorId="0" shapeId="0" xr:uid="{8656BF3A-8127-4ABA-A509-FDEA339DF65A}">
      <text>
        <r>
          <rPr>
            <sz val="9"/>
            <color indexed="81"/>
            <rFont val="MS P ゴシック"/>
            <family val="3"/>
            <charset val="128"/>
          </rPr>
          <t>相手先欄が5行では不足する場合は適宜行を追加してください。その際、「相手先」の金額全行が合計されるようにD17セル（合計欄）のSUM関数を確認してください。</t>
        </r>
      </text>
    </comment>
    <comment ref="D39" authorId="0" shapeId="0" xr:uid="{BE1FBAF0-D7C6-4FB4-AFDB-EB866DA29D78}">
      <text>
        <r>
          <rPr>
            <sz val="9"/>
            <color indexed="81"/>
            <rFont val="MS P ゴシック"/>
            <family val="3"/>
            <charset val="128"/>
          </rPr>
          <t>資金繰り表のD39セル平均グロスバーンレートと一致します。</t>
        </r>
      </text>
    </comment>
    <comment ref="D40" authorId="0" shapeId="0" xr:uid="{6DFE9C1B-2607-4C06-B774-265E9B7BCF22}">
      <text>
        <r>
          <rPr>
            <sz val="9"/>
            <color indexed="81"/>
            <rFont val="MS P ゴシック"/>
            <family val="3"/>
            <charset val="128"/>
          </rPr>
          <t>資金繰り表の小計(c3)と一致します。</t>
        </r>
      </text>
    </comment>
    <comment ref="D42" authorId="0" shapeId="0" xr:uid="{2442E7DB-3C82-40B9-9819-A68CF209BC99}">
      <text>
        <r>
          <rPr>
            <sz val="9"/>
            <color indexed="81"/>
            <rFont val="MS P ゴシック"/>
            <family val="3"/>
            <charset val="128"/>
          </rPr>
          <t xml:space="preserve">資金繰り表の合計(c)と一致します。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39" authorId="0" shapeId="0" xr:uid="{C19DB71B-BC85-4A11-A141-CAED98829B08}">
      <text>
        <r>
          <rPr>
            <sz val="8"/>
            <color indexed="81"/>
            <rFont val="MS P ゴシック"/>
            <family val="3"/>
            <charset val="128"/>
          </rPr>
          <t>応募月から事業終了月までの平均グロスバーンレート</t>
        </r>
      </text>
    </comment>
  </commentList>
</comments>
</file>

<file path=xl/sharedStrings.xml><?xml version="1.0" encoding="utf-8"?>
<sst xmlns="http://schemas.openxmlformats.org/spreadsheetml/2006/main" count="290" uniqueCount="177">
  <si>
    <t>出資</t>
    <rPh sb="0" eb="2">
      <t>シュッシ</t>
    </rPh>
    <phoneticPr fontId="2"/>
  </si>
  <si>
    <t>決定</t>
    <rPh sb="0" eb="2">
      <t>ケッテイ</t>
    </rPh>
    <phoneticPr fontId="2"/>
  </si>
  <si>
    <t>千円</t>
    <rPh sb="0" eb="1">
      <t>セン</t>
    </rPh>
    <rPh sb="1" eb="2">
      <t>エン</t>
    </rPh>
    <phoneticPr fontId="2"/>
  </si>
  <si>
    <t>確度</t>
    <rPh sb="0" eb="2">
      <t>カクド</t>
    </rPh>
    <phoneticPr fontId="2"/>
  </si>
  <si>
    <t>出資/融資</t>
    <rPh sb="0" eb="2">
      <t>シュッシ</t>
    </rPh>
    <rPh sb="3" eb="5">
      <t>ユウシ</t>
    </rPh>
    <phoneticPr fontId="2"/>
  </si>
  <si>
    <t>内訳：</t>
    <rPh sb="0" eb="2">
      <t>ウチワケ</t>
    </rPh>
    <phoneticPr fontId="2"/>
  </si>
  <si>
    <t>相手先：</t>
    <rPh sb="0" eb="2">
      <t>アイテ</t>
    </rPh>
    <rPh sb="2" eb="3">
      <t>サキ</t>
    </rPh>
    <phoneticPr fontId="2"/>
  </si>
  <si>
    <t>予定時期（年月）</t>
    <rPh sb="0" eb="2">
      <t>ヨテイ</t>
    </rPh>
    <rPh sb="2" eb="4">
      <t>ジキ</t>
    </rPh>
    <rPh sb="5" eb="6">
      <t>ネン</t>
    </rPh>
    <rPh sb="6" eb="7">
      <t>ゲツ</t>
    </rPh>
    <phoneticPr fontId="2"/>
  </si>
  <si>
    <t>その他</t>
    <rPh sb="2" eb="3">
      <t>タ</t>
    </rPh>
    <phoneticPr fontId="2"/>
  </si>
  <si>
    <t>有り</t>
    <rPh sb="0" eb="1">
      <t>ア</t>
    </rPh>
    <phoneticPr fontId="2"/>
  </si>
  <si>
    <t>無し</t>
    <rPh sb="0" eb="1">
      <t>ナ</t>
    </rPh>
    <phoneticPr fontId="2"/>
  </si>
  <si>
    <t>資金使途</t>
    <rPh sb="0" eb="2">
      <t>シキン</t>
    </rPh>
    <rPh sb="2" eb="4">
      <t>シト</t>
    </rPh>
    <phoneticPr fontId="2"/>
  </si>
  <si>
    <t>協議中(担当者レベル)</t>
    <rPh sb="0" eb="2">
      <t>キョウギ</t>
    </rPh>
    <rPh sb="2" eb="3">
      <t>チュウ</t>
    </rPh>
    <rPh sb="4" eb="7">
      <t>タントウシャ</t>
    </rPh>
    <phoneticPr fontId="2"/>
  </si>
  <si>
    <t>協議中(会社レベル)</t>
    <rPh sb="0" eb="3">
      <t>キョウギチュウ</t>
    </rPh>
    <rPh sb="4" eb="6">
      <t>カイシャ</t>
    </rPh>
    <phoneticPr fontId="2"/>
  </si>
  <si>
    <t>受付番号</t>
    <rPh sb="0" eb="2">
      <t>ウケツケ</t>
    </rPh>
    <rPh sb="2" eb="4">
      <t>バンゴウ</t>
    </rPh>
    <phoneticPr fontId="2"/>
  </si>
  <si>
    <t>提案者名</t>
    <rPh sb="0" eb="3">
      <t>テイアンシャ</t>
    </rPh>
    <rPh sb="3" eb="4">
      <t>メイ</t>
    </rPh>
    <phoneticPr fontId="2"/>
  </si>
  <si>
    <t>PL</t>
    <phoneticPr fontId="2"/>
  </si>
  <si>
    <t>売上高　（経営状態確認のため）</t>
    <rPh sb="0" eb="2">
      <t>ウリアゲ</t>
    </rPh>
    <rPh sb="2" eb="3">
      <t>ダカ</t>
    </rPh>
    <rPh sb="5" eb="7">
      <t>ケイエイ</t>
    </rPh>
    <rPh sb="7" eb="9">
      <t>ジョウタイ</t>
    </rPh>
    <rPh sb="9" eb="11">
      <t>カクニン</t>
    </rPh>
    <phoneticPr fontId="2"/>
  </si>
  <si>
    <t>前年同月の売上高</t>
    <rPh sb="0" eb="2">
      <t>ゼンネン</t>
    </rPh>
    <rPh sb="2" eb="3">
      <t>ドウ</t>
    </rPh>
    <rPh sb="3" eb="4">
      <t>ツキ</t>
    </rPh>
    <rPh sb="5" eb="7">
      <t>ウリアゲ</t>
    </rPh>
    <rPh sb="7" eb="8">
      <t>ダカ</t>
    </rPh>
    <phoneticPr fontId="2"/>
  </si>
  <si>
    <t>前月繰越金(＊1)(a)</t>
    <rPh sb="0" eb="1">
      <t>ゼン</t>
    </rPh>
    <rPh sb="1" eb="2">
      <t>ツキ</t>
    </rPh>
    <rPh sb="2" eb="4">
      <t>クリコシ</t>
    </rPh>
    <rPh sb="4" eb="5">
      <t>キン</t>
    </rPh>
    <phoneticPr fontId="2"/>
  </si>
  <si>
    <t>収入</t>
    <rPh sb="0" eb="2">
      <t>シュウニュウ</t>
    </rPh>
    <phoneticPr fontId="2"/>
  </si>
  <si>
    <t>短期借入金</t>
    <rPh sb="0" eb="2">
      <t>タンキ</t>
    </rPh>
    <rPh sb="2" eb="4">
      <t>シャクニュウ</t>
    </rPh>
    <rPh sb="4" eb="5">
      <t>キン</t>
    </rPh>
    <phoneticPr fontId="2"/>
  </si>
  <si>
    <t>その他収入</t>
    <rPh sb="2" eb="3">
      <t>タ</t>
    </rPh>
    <rPh sb="3" eb="5">
      <t>シュウニュウ</t>
    </rPh>
    <phoneticPr fontId="2"/>
  </si>
  <si>
    <t>合計(b)</t>
    <rPh sb="0" eb="2">
      <t>ゴウケイ</t>
    </rPh>
    <phoneticPr fontId="2"/>
  </si>
  <si>
    <t>支出</t>
    <rPh sb="0" eb="2">
      <t>シシュツ</t>
    </rPh>
    <phoneticPr fontId="2"/>
  </si>
  <si>
    <t>小計(c1)</t>
    <rPh sb="0" eb="2">
      <t>ショウケイ</t>
    </rPh>
    <phoneticPr fontId="2"/>
  </si>
  <si>
    <t>機械装置等費</t>
    <rPh sb="0" eb="2">
      <t>キカイ</t>
    </rPh>
    <rPh sb="2" eb="4">
      <t>ソウチ</t>
    </rPh>
    <rPh sb="4" eb="5">
      <t>トウ</t>
    </rPh>
    <rPh sb="5" eb="6">
      <t>ヒ</t>
    </rPh>
    <phoneticPr fontId="2"/>
  </si>
  <si>
    <t>労務費</t>
    <rPh sb="0" eb="3">
      <t>ロウムヒ</t>
    </rPh>
    <phoneticPr fontId="2"/>
  </si>
  <si>
    <t>その他経費</t>
    <rPh sb="2" eb="3">
      <t>タ</t>
    </rPh>
    <rPh sb="3" eb="5">
      <t>ケイヒ</t>
    </rPh>
    <phoneticPr fontId="2"/>
  </si>
  <si>
    <t>共同研究費</t>
    <rPh sb="0" eb="2">
      <t>キョウドウ</t>
    </rPh>
    <rPh sb="2" eb="4">
      <t>ケンキュウ</t>
    </rPh>
    <rPh sb="4" eb="5">
      <t>ヒ</t>
    </rPh>
    <phoneticPr fontId="2"/>
  </si>
  <si>
    <t>小計(c2)</t>
    <rPh sb="0" eb="2">
      <t>ショウケイ</t>
    </rPh>
    <phoneticPr fontId="2"/>
  </si>
  <si>
    <t>合計(c)</t>
    <rPh sb="0" eb="2">
      <t>ゴウケイ</t>
    </rPh>
    <phoneticPr fontId="2"/>
  </si>
  <si>
    <t>単月収支(d=b-c)</t>
    <rPh sb="0" eb="1">
      <t>タン</t>
    </rPh>
    <rPh sb="1" eb="2">
      <t>ゲツ</t>
    </rPh>
    <rPh sb="2" eb="4">
      <t>シュウシ</t>
    </rPh>
    <phoneticPr fontId="2"/>
  </si>
  <si>
    <t>翌月繰越現金(e=a+b-c)</t>
    <rPh sb="0" eb="1">
      <t>ヨク</t>
    </rPh>
    <rPh sb="1" eb="2">
      <t>ツキ</t>
    </rPh>
    <rPh sb="2" eb="4">
      <t>クリコシ</t>
    </rPh>
    <rPh sb="4" eb="6">
      <t>ゲンキン</t>
    </rPh>
    <phoneticPr fontId="2"/>
  </si>
  <si>
    <t>【注意】</t>
    <rPh sb="1" eb="3">
      <t>チュウイ</t>
    </rPh>
    <phoneticPr fontId="2"/>
  </si>
  <si>
    <t>応募フェーズ</t>
    <rPh sb="0" eb="2">
      <t>オウボ</t>
    </rPh>
    <phoneticPr fontId="2"/>
  </si>
  <si>
    <t>（NEDO記入）</t>
    <rPh sb="5" eb="7">
      <t>キニュウ</t>
    </rPh>
    <phoneticPr fontId="2"/>
  </si>
  <si>
    <r>
      <t xml:space="preserve">D. 提案書応募月からNEDO事業終了までの収入
</t>
    </r>
    <r>
      <rPr>
        <sz val="11"/>
        <rFont val="ＭＳ Ｐゴシック"/>
        <family val="3"/>
        <charset val="128"/>
        <scheme val="minor"/>
      </rPr>
      <t>※営業活動や投資活動によるキャッシュイン</t>
    </r>
    <rPh sb="3" eb="6">
      <t>テイアンショ</t>
    </rPh>
    <rPh sb="6" eb="8">
      <t>オウボ</t>
    </rPh>
    <rPh sb="8" eb="9">
      <t>ツキ</t>
    </rPh>
    <rPh sb="15" eb="17">
      <t>ジギョウ</t>
    </rPh>
    <rPh sb="17" eb="19">
      <t>シュウリョウ</t>
    </rPh>
    <rPh sb="22" eb="24">
      <t>シュウニュウ</t>
    </rPh>
    <phoneticPr fontId="2"/>
  </si>
  <si>
    <r>
      <t xml:space="preserve">E. 提案書応募月からNEDO事業終了までの資金調達
</t>
    </r>
    <r>
      <rPr>
        <sz val="11"/>
        <rFont val="ＭＳ Ｐゴシック"/>
        <family val="3"/>
        <charset val="128"/>
        <scheme val="minor"/>
      </rPr>
      <t>※財務活動によるキャッシュイン</t>
    </r>
    <rPh sb="3" eb="6">
      <t>テイアンショ</t>
    </rPh>
    <rPh sb="6" eb="8">
      <t>オウボ</t>
    </rPh>
    <rPh sb="8" eb="9">
      <t>ツキ</t>
    </rPh>
    <rPh sb="15" eb="17">
      <t>ジギョウ</t>
    </rPh>
    <rPh sb="17" eb="19">
      <t>シュウリョウ</t>
    </rPh>
    <rPh sb="22" eb="24">
      <t>シキン</t>
    </rPh>
    <rPh sb="24" eb="26">
      <t>チョウタツ</t>
    </rPh>
    <rPh sb="28" eb="30">
      <t>ザイム</t>
    </rPh>
    <rPh sb="30" eb="32">
      <t>カツドウ</t>
    </rPh>
    <phoneticPr fontId="2"/>
  </si>
  <si>
    <t>返済等</t>
    <rPh sb="0" eb="2">
      <t>ヘンサイ</t>
    </rPh>
    <rPh sb="2" eb="3">
      <t>トウ</t>
    </rPh>
    <phoneticPr fontId="2"/>
  </si>
  <si>
    <t>長期借入金・社債償還</t>
    <rPh sb="0" eb="2">
      <t>チョウキ</t>
    </rPh>
    <rPh sb="2" eb="4">
      <t>シャクニュウ</t>
    </rPh>
    <rPh sb="4" eb="5">
      <t>キン</t>
    </rPh>
    <rPh sb="6" eb="10">
      <t>シャサイショウカン</t>
    </rPh>
    <phoneticPr fontId="2"/>
  </si>
  <si>
    <t>長期借入金・社債発行</t>
    <rPh sb="0" eb="2">
      <t>チョウキ</t>
    </rPh>
    <rPh sb="2" eb="4">
      <t>シャクニュウ</t>
    </rPh>
    <rPh sb="4" eb="5">
      <t>キン</t>
    </rPh>
    <rPh sb="6" eb="8">
      <t>シャサイ</t>
    </rPh>
    <rPh sb="8" eb="10">
      <t>ハッコウ</t>
    </rPh>
    <phoneticPr fontId="2"/>
  </si>
  <si>
    <t>小計(c3)</t>
    <rPh sb="0" eb="2">
      <t>ショウケイ</t>
    </rPh>
    <phoneticPr fontId="2"/>
  </si>
  <si>
    <t>仕入・外注等費</t>
    <rPh sb="0" eb="2">
      <t>シイ</t>
    </rPh>
    <rPh sb="3" eb="5">
      <t>ガイチュウ</t>
    </rPh>
    <rPh sb="5" eb="6">
      <t>トウ</t>
    </rPh>
    <rPh sb="6" eb="7">
      <t>ヒ</t>
    </rPh>
    <phoneticPr fontId="2"/>
  </si>
  <si>
    <t>人件費</t>
    <rPh sb="0" eb="3">
      <t>ジンケンヒ</t>
    </rPh>
    <phoneticPr fontId="2"/>
  </si>
  <si>
    <t>家賃及び賃借料</t>
    <rPh sb="0" eb="2">
      <t>ヤチン</t>
    </rPh>
    <rPh sb="2" eb="3">
      <t>オヨ</t>
    </rPh>
    <rPh sb="4" eb="7">
      <t>チンシャクリョウ</t>
    </rPh>
    <phoneticPr fontId="2"/>
  </si>
  <si>
    <t>その他支出</t>
    <rPh sb="2" eb="3">
      <t>タ</t>
    </rPh>
    <rPh sb="3" eb="5">
      <t>シシュツ</t>
    </rPh>
    <phoneticPr fontId="2"/>
  </si>
  <si>
    <t>営業活動・投資活動による
キャッシュイン</t>
    <rPh sb="0" eb="4">
      <t>エイギョウカツドウ</t>
    </rPh>
    <rPh sb="5" eb="9">
      <t>トウシカツドウ</t>
    </rPh>
    <phoneticPr fontId="2"/>
  </si>
  <si>
    <t>財務活動によるキャッシュイン</t>
    <rPh sb="0" eb="4">
      <t>ザイムカツドウ</t>
    </rPh>
    <phoneticPr fontId="2"/>
  </si>
  <si>
    <t>小計(b1)</t>
    <rPh sb="0" eb="2">
      <t>ショウケイ</t>
    </rPh>
    <phoneticPr fontId="2"/>
  </si>
  <si>
    <t>小計(b2)</t>
    <rPh sb="0" eb="2">
      <t>ショウケイ</t>
    </rPh>
    <phoneticPr fontId="2"/>
  </si>
  <si>
    <t>H.提案書応募月からNEDO事業終了までの総収入（=B+C+D+E）</t>
    <rPh sb="2" eb="5">
      <t>テイアンショ</t>
    </rPh>
    <rPh sb="5" eb="7">
      <t>オウボ</t>
    </rPh>
    <rPh sb="7" eb="8">
      <t>ツキ</t>
    </rPh>
    <rPh sb="14" eb="16">
      <t>ジギョウ</t>
    </rPh>
    <rPh sb="16" eb="18">
      <t>シュウリョウ</t>
    </rPh>
    <rPh sb="21" eb="22">
      <t>ソウ</t>
    </rPh>
    <rPh sb="22" eb="24">
      <t>シュウニュウ</t>
    </rPh>
    <phoneticPr fontId="2"/>
  </si>
  <si>
    <t>J. 余裕資金（=H-I）
※マイナスの場合、資金ショートの可能性あり</t>
    <rPh sb="3" eb="5">
      <t>ヨユウ</t>
    </rPh>
    <rPh sb="5" eb="7">
      <t>シキン</t>
    </rPh>
    <phoneticPr fontId="2"/>
  </si>
  <si>
    <t>グロスバーンレート(f=c1+c2)</t>
    <phoneticPr fontId="2"/>
  </si>
  <si>
    <t>G.提案書応募月からNEDO事業終了までの返済等の総額</t>
    <rPh sb="21" eb="23">
      <t>ヘンサイ</t>
    </rPh>
    <rPh sb="23" eb="24">
      <t>トウ</t>
    </rPh>
    <rPh sb="25" eb="27">
      <t>ソウガク</t>
    </rPh>
    <phoneticPr fontId="2"/>
  </si>
  <si>
    <t>財務状況確認シート</t>
    <rPh sb="0" eb="2">
      <t>ザイム</t>
    </rPh>
    <rPh sb="2" eb="4">
      <t>ジョウキョウ</t>
    </rPh>
    <rPh sb="4" eb="6">
      <t>カクニン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</si>
  <si>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</si>
  <si>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</si>
  <si>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売上入金</t>
    <rPh sb="0" eb="2">
      <t>ウリアゲ</t>
    </rPh>
    <rPh sb="2" eb="4">
      <t>ニュウキン</t>
    </rPh>
    <phoneticPr fontId="2"/>
  </si>
  <si>
    <t>DTSU助成収入(＊2)</t>
    <rPh sb="4" eb="6">
      <t>ジョセイ</t>
    </rPh>
    <rPh sb="6" eb="8">
      <t>シュウニュウ</t>
    </rPh>
    <phoneticPr fontId="2"/>
  </si>
  <si>
    <t>その他助成収入</t>
    <rPh sb="2" eb="3">
      <t>タ</t>
    </rPh>
    <rPh sb="3" eb="5">
      <t>ジョセイ</t>
    </rPh>
    <rPh sb="5" eb="7">
      <t>シュウニュウ</t>
    </rPh>
    <phoneticPr fontId="2"/>
  </si>
  <si>
    <r>
      <t xml:space="preserve">支出
</t>
    </r>
    <r>
      <rPr>
        <b/>
        <sz val="9"/>
        <color theme="1"/>
        <rFont val="ＭＳ Ｐゴシック"/>
        <family val="3"/>
        <charset val="128"/>
        <scheme val="minor"/>
      </rPr>
      <t>（除く、DTSU助成事業支出）</t>
    </r>
    <rPh sb="0" eb="2">
      <t>シシュツ</t>
    </rPh>
    <rPh sb="4" eb="5">
      <t>ノゾ</t>
    </rPh>
    <rPh sb="11" eb="13">
      <t>ジョセイ</t>
    </rPh>
    <rPh sb="13" eb="15">
      <t>ジギョウ</t>
    </rPh>
    <rPh sb="15" eb="17">
      <t>シシュツ</t>
    </rPh>
    <phoneticPr fontId="2"/>
  </si>
  <si>
    <t>DTSU
助成事業
支出</t>
    <rPh sb="5" eb="7">
      <t>ジョセイ</t>
    </rPh>
    <rPh sb="7" eb="9">
      <t>ジギョウ</t>
    </rPh>
    <rPh sb="10" eb="12">
      <t>シシュツ</t>
    </rPh>
    <phoneticPr fontId="2"/>
  </si>
  <si>
    <t>助成事業に計上が認められる経費は事業期間中に発注、納品、検収または支払いが完了するものです。（検収ベースでの計上か支払いベースでの計上かは事業開始時に選択）</t>
    <rPh sb="0" eb="2">
      <t>ジョセイ</t>
    </rPh>
    <rPh sb="2" eb="4">
      <t>ジギョウ</t>
    </rPh>
    <rPh sb="5" eb="7">
      <t>ケイジョウ</t>
    </rPh>
    <rPh sb="8" eb="9">
      <t>ミト</t>
    </rPh>
    <rPh sb="13" eb="15">
      <t>ケイヒ</t>
    </rPh>
    <rPh sb="16" eb="18">
      <t>ジギョウ</t>
    </rPh>
    <rPh sb="18" eb="21">
      <t>キカンチュウ</t>
    </rPh>
    <rPh sb="22" eb="24">
      <t>ハッチュウ</t>
    </rPh>
    <rPh sb="25" eb="27">
      <t>ノウヒン</t>
    </rPh>
    <rPh sb="28" eb="30">
      <t>ケンシュウ</t>
    </rPh>
    <rPh sb="33" eb="35">
      <t>シハラ</t>
    </rPh>
    <rPh sb="37" eb="39">
      <t>カンリョウ</t>
    </rPh>
    <rPh sb="47" eb="49">
      <t>ケンシュウ</t>
    </rPh>
    <rPh sb="54" eb="56">
      <t>ケイジョウ</t>
    </rPh>
    <rPh sb="57" eb="59">
      <t>シハラ</t>
    </rPh>
    <rPh sb="65" eb="67">
      <t>ケイジョウ</t>
    </rPh>
    <rPh sb="69" eb="74">
      <t>ジギョウカイシジ</t>
    </rPh>
    <rPh sb="75" eb="77">
      <t>センタク</t>
    </rPh>
    <phoneticPr fontId="2"/>
  </si>
  <si>
    <t xml:space="preserve"> 本DTSU事業以外の助成金を受給中（受給予定）の場合は、「その他助成収入」に記載してください。</t>
    <rPh sb="1" eb="2">
      <t>ホン</t>
    </rPh>
    <rPh sb="6" eb="8">
      <t>ジギョウ</t>
    </rPh>
    <rPh sb="8" eb="10">
      <t>イガイ</t>
    </rPh>
    <rPh sb="11" eb="14">
      <t>ジョセイキン</t>
    </rPh>
    <rPh sb="15" eb="17">
      <t>ジュキュウ</t>
    </rPh>
    <rPh sb="17" eb="18">
      <t>チュウ</t>
    </rPh>
    <rPh sb="19" eb="23">
      <t>ジュキュウヨテイ</t>
    </rPh>
    <rPh sb="25" eb="27">
      <t>バアイ</t>
    </rPh>
    <rPh sb="32" eb="33">
      <t>タ</t>
    </rPh>
    <rPh sb="33" eb="37">
      <t>ジョセイシュウニュウ</t>
    </rPh>
    <rPh sb="39" eb="41">
      <t>キサイ</t>
    </rPh>
    <phoneticPr fontId="2"/>
  </si>
  <si>
    <t>単位：千円</t>
    <rPh sb="0" eb="2">
      <t>タンイ</t>
    </rPh>
    <rPh sb="3" eb="5">
      <t>センエン</t>
    </rPh>
    <phoneticPr fontId="2"/>
  </si>
  <si>
    <t>補足説明（融資の場合は融資の種類（プロパー融資、保証協会保証付き、公庫の資本性ローンなど）、返済期間（うち据置期間）、返済方法（元利均等、期日一括など）、担保有無他）</t>
    <rPh sb="0" eb="2">
      <t>ホソク</t>
    </rPh>
    <rPh sb="2" eb="4">
      <t>セツメイ</t>
    </rPh>
    <rPh sb="5" eb="7">
      <t>ユウシ</t>
    </rPh>
    <rPh sb="8" eb="10">
      <t>バアイ</t>
    </rPh>
    <rPh sb="11" eb="13">
      <t>ユウシ</t>
    </rPh>
    <rPh sb="14" eb="16">
      <t>シュルイ</t>
    </rPh>
    <rPh sb="21" eb="23">
      <t>ユウシ</t>
    </rPh>
    <rPh sb="24" eb="31">
      <t>ホショウキョウカイホショウツ</t>
    </rPh>
    <rPh sb="33" eb="35">
      <t>コウコ</t>
    </rPh>
    <rPh sb="36" eb="39">
      <t>シホンセイ</t>
    </rPh>
    <rPh sb="46" eb="50">
      <t>ヘンサイキカン</t>
    </rPh>
    <rPh sb="53" eb="57">
      <t>スエオキキカン</t>
    </rPh>
    <rPh sb="59" eb="63">
      <t>ヘンサイホウホウ</t>
    </rPh>
    <rPh sb="64" eb="68">
      <t>ガンリキントウ</t>
    </rPh>
    <rPh sb="69" eb="73">
      <t>キジツイッカツ</t>
    </rPh>
    <rPh sb="77" eb="79">
      <t>タンポ</t>
    </rPh>
    <rPh sb="79" eb="81">
      <t>ウム</t>
    </rPh>
    <rPh sb="81" eb="82">
      <t>ホカ</t>
    </rPh>
    <phoneticPr fontId="2"/>
  </si>
  <si>
    <t>分類番号41000</t>
    <rPh sb="0" eb="2">
      <t>ブンルイ</t>
    </rPh>
    <rPh sb="2" eb="4">
      <t>バンゴウ</t>
    </rPh>
    <phoneticPr fontId="2"/>
  </si>
  <si>
    <t>ヵ月</t>
    <rPh sb="1" eb="2">
      <t>ゲツ</t>
    </rPh>
    <phoneticPr fontId="2"/>
  </si>
  <si>
    <t>事業開始から
事業終了までの月数</t>
    <rPh sb="0" eb="4">
      <t>ジギョウカイシ</t>
    </rPh>
    <rPh sb="7" eb="11">
      <t>ジギョウシュウリョウ</t>
    </rPh>
    <rPh sb="14" eb="16">
      <t>ツキスウ</t>
    </rPh>
    <phoneticPr fontId="2"/>
  </si>
  <si>
    <t>月</t>
    <rPh sb="0" eb="1">
      <t>ツキ</t>
    </rPh>
    <phoneticPr fontId="2"/>
  </si>
  <si>
    <t>応募年月～事業開始前月までの月数</t>
    <rPh sb="0" eb="2">
      <t>オウボ</t>
    </rPh>
    <rPh sb="2" eb="3">
      <t>ネン</t>
    </rPh>
    <rPh sb="3" eb="4">
      <t>ゲツ</t>
    </rPh>
    <rPh sb="5" eb="7">
      <t>ジギョウ</t>
    </rPh>
    <rPh sb="7" eb="9">
      <t>カイシ</t>
    </rPh>
    <rPh sb="9" eb="11">
      <t>ゼンゲツ</t>
    </rPh>
    <rPh sb="14" eb="16">
      <t>ツキスウ</t>
    </rPh>
    <phoneticPr fontId="2"/>
  </si>
  <si>
    <t>事業開始から事業終了までの月数</t>
    <rPh sb="0" eb="2">
      <t>ジギョウ</t>
    </rPh>
    <rPh sb="2" eb="4">
      <t>カイシ</t>
    </rPh>
    <rPh sb="6" eb="10">
      <t>ジギョウシュウリョウ</t>
    </rPh>
    <rPh sb="13" eb="15">
      <t>ツキスウ</t>
    </rPh>
    <phoneticPr fontId="2"/>
  </si>
  <si>
    <t>B. 助成金交付提案額</t>
    <rPh sb="3" eb="5">
      <t>ジョセイ</t>
    </rPh>
    <rPh sb="5" eb="6">
      <t>キン</t>
    </rPh>
    <rPh sb="6" eb="8">
      <t>コウフ</t>
    </rPh>
    <rPh sb="8" eb="10">
      <t>テイアン</t>
    </rPh>
    <rPh sb="10" eb="11">
      <t>ガク</t>
    </rPh>
    <phoneticPr fontId="2"/>
  </si>
  <si>
    <t>応募月から事業開始の前月までの月数</t>
    <rPh sb="0" eb="3">
      <t>オウボツキ</t>
    </rPh>
    <rPh sb="5" eb="10">
      <t>ジギョ</t>
    </rPh>
    <rPh sb="10" eb="12">
      <t>ゼンゲツ</t>
    </rPh>
    <rPh sb="15" eb="17">
      <t>ツキスウ</t>
    </rPh>
    <phoneticPr fontId="2"/>
  </si>
  <si>
    <t>応募月～事業終了までの合計</t>
    <rPh sb="0" eb="2">
      <t>オウボ</t>
    </rPh>
    <rPh sb="2" eb="3">
      <t>ゲツ</t>
    </rPh>
    <rPh sb="4" eb="6">
      <t>ジギョウ</t>
    </rPh>
    <rPh sb="6" eb="8">
      <t>シュウリョウ</t>
    </rPh>
    <rPh sb="11" eb="13">
      <t>ゴウケイ</t>
    </rPh>
    <phoneticPr fontId="2"/>
  </si>
  <si>
    <t>←この色のセルは固定値あるいは自動計算です。</t>
    <rPh sb="3" eb="4">
      <t>イロ</t>
    </rPh>
    <rPh sb="8" eb="11">
      <t>コテイチ</t>
    </rPh>
    <rPh sb="15" eb="19">
      <t>ジドウケイサン</t>
    </rPh>
    <phoneticPr fontId="2"/>
  </si>
  <si>
    <t>←この色のセルは記入不要です。</t>
    <rPh sb="3" eb="4">
      <t>イロ</t>
    </rPh>
    <rPh sb="8" eb="12">
      <t>キニュウフヨウ</t>
    </rPh>
    <phoneticPr fontId="2"/>
  </si>
  <si>
    <t>総額△億円のシリーズAを予定。現在契約書のレビュー中。</t>
    <rPh sb="0" eb="2">
      <t>ソウガク</t>
    </rPh>
    <rPh sb="3" eb="4">
      <t>オク</t>
    </rPh>
    <rPh sb="4" eb="5">
      <t>エン</t>
    </rPh>
    <rPh sb="12" eb="14">
      <t>ヨテイ</t>
    </rPh>
    <rPh sb="15" eb="17">
      <t>ゲンザイ</t>
    </rPh>
    <rPh sb="17" eb="20">
      <t>ケイヤクショ</t>
    </rPh>
    <rPh sb="25" eb="26">
      <t>チュウ</t>
    </rPh>
    <phoneticPr fontId="2"/>
  </si>
  <si>
    <t>本事業及び他事業</t>
    <rPh sb="0" eb="1">
      <t>ホン</t>
    </rPh>
    <rPh sb="1" eb="3">
      <t>ジギョウ</t>
    </rPh>
    <rPh sb="3" eb="4">
      <t>オヨ</t>
    </rPh>
    <rPh sb="5" eb="6">
      <t>タ</t>
    </rPh>
    <rPh sb="6" eb="8">
      <t>ジギョウ</t>
    </rPh>
    <phoneticPr fontId="2"/>
  </si>
  <si>
    <t>I. 提案書応募月からNEDO事業終了までの総費用
（=F×（Aの月数合計）+G)</t>
    <rPh sb="3" eb="6">
      <t>テイアンショ</t>
    </rPh>
    <rPh sb="6" eb="8">
      <t>オウボ</t>
    </rPh>
    <rPh sb="8" eb="9">
      <t>ツキ</t>
    </rPh>
    <rPh sb="14" eb="16">
      <t>ジギョウ</t>
    </rPh>
    <rPh sb="16" eb="18">
      <t>シュウリョウ</t>
    </rPh>
    <rPh sb="21" eb="22">
      <t>ソウ</t>
    </rPh>
    <rPh sb="22" eb="24">
      <t>ヒヨウ</t>
    </rPh>
    <rPh sb="32" eb="34">
      <t>ツキスウ</t>
    </rPh>
    <rPh sb="34" eb="36">
      <t>ゴウケイ</t>
    </rPh>
    <phoneticPr fontId="2"/>
  </si>
  <si>
    <t>2025年度</t>
    <rPh sb="4" eb="6">
      <t>ネンド</t>
    </rPh>
    <phoneticPr fontId="2"/>
  </si>
  <si>
    <t>2027年度</t>
    <rPh sb="4" eb="6">
      <t>ネンド</t>
    </rPh>
    <phoneticPr fontId="2"/>
  </si>
  <si>
    <t>2028年度</t>
    <rPh sb="4" eb="6">
      <t>ネンド</t>
    </rPh>
    <phoneticPr fontId="2"/>
  </si>
  <si>
    <t>2029年度</t>
    <rPh sb="4" eb="6">
      <t>ネンド</t>
    </rPh>
    <phoneticPr fontId="2"/>
  </si>
  <si>
    <t>2026年度</t>
    <rPh sb="4" eb="6">
      <t>ネンド</t>
    </rPh>
    <phoneticPr fontId="2"/>
  </si>
  <si>
    <t>提案書応募月から貴社のNEDO事業終了月までの期間の資金繰りを、資金繰り表と対応した形で以下にサマリーしてください。</t>
    <rPh sb="0" eb="3">
      <t>テイアンショ</t>
    </rPh>
    <rPh sb="3" eb="5">
      <t>オウボ</t>
    </rPh>
    <rPh sb="5" eb="6">
      <t>ツキ</t>
    </rPh>
    <rPh sb="8" eb="10">
      <t>キシャ</t>
    </rPh>
    <rPh sb="17" eb="19">
      <t>シュウリョウ</t>
    </rPh>
    <rPh sb="19" eb="20">
      <t>ツキ</t>
    </rPh>
    <phoneticPr fontId="2"/>
  </si>
  <si>
    <t>色の箇所を入力してください。</t>
    <rPh sb="0" eb="1">
      <t>イロ</t>
    </rPh>
    <rPh sb="2" eb="4">
      <t>カショ</t>
    </rPh>
    <rPh sb="5" eb="7">
      <t>ニュウリョク</t>
    </rPh>
    <phoneticPr fontId="2"/>
  </si>
  <si>
    <r>
      <t>千円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0" eb="1">
      <t>セン</t>
    </rPh>
    <rPh sb="1" eb="2">
      <t>エン</t>
    </rPh>
    <rPh sb="3" eb="7">
      <t>ジドウテンキ</t>
    </rPh>
    <phoneticPr fontId="2"/>
  </si>
  <si>
    <r>
      <t xml:space="preserve">千円／月
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0" eb="2">
      <t>センエン</t>
    </rPh>
    <rPh sb="3" eb="4">
      <t>ツキ</t>
    </rPh>
    <rPh sb="6" eb="10">
      <t>ジドウテンキ</t>
    </rPh>
    <phoneticPr fontId="2"/>
  </si>
  <si>
    <r>
      <t xml:space="preserve">千円
</t>
    </r>
    <r>
      <rPr>
        <sz val="8"/>
        <color rgb="FFFF0000"/>
        <rFont val="ＭＳ Ｐゴシック"/>
        <family val="3"/>
        <charset val="128"/>
        <scheme val="minor"/>
      </rPr>
      <t>※自動計算</t>
    </r>
    <rPh sb="0" eb="1">
      <t>セン</t>
    </rPh>
    <rPh sb="1" eb="2">
      <t>エン</t>
    </rPh>
    <rPh sb="4" eb="6">
      <t>ジドウ</t>
    </rPh>
    <rPh sb="6" eb="8">
      <t>ケイサン</t>
    </rPh>
    <phoneticPr fontId="2"/>
  </si>
  <si>
    <r>
      <t xml:space="preserve">千円
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0" eb="1">
      <t>セン</t>
    </rPh>
    <rPh sb="1" eb="2">
      <t>エン</t>
    </rPh>
    <rPh sb="4" eb="6">
      <t>ジドウ</t>
    </rPh>
    <rPh sb="6" eb="8">
      <t>テンキ</t>
    </rPh>
    <phoneticPr fontId="2"/>
  </si>
  <si>
    <t>直近の貸借対照表に借入金の記載があるがG欄が０の場合、補足説明を下記のセルに記載してください。</t>
    <rPh sb="32" eb="34">
      <t>カキ</t>
    </rPh>
    <phoneticPr fontId="2"/>
  </si>
  <si>
    <t>事業終了年月</t>
    <rPh sb="0" eb="4">
      <t>ジギョウシュウリョウ</t>
    </rPh>
    <rPh sb="4" eb="5">
      <t>ネン</t>
    </rPh>
    <rPh sb="5" eb="6">
      <t>ツキ</t>
    </rPh>
    <phoneticPr fontId="2"/>
  </si>
  <si>
    <t>実施中の△△補助金の振込をN月に予定している。</t>
  </si>
  <si>
    <t>△△社の受注が決まっており高確度でM月の入金を予定している。※可能な限り確度別に行を分けて記入してください。</t>
    <rPh sb="31" eb="33">
      <t>カノウ</t>
    </rPh>
    <rPh sb="34" eb="35">
      <t>カギ</t>
    </rPh>
    <rPh sb="36" eb="38">
      <t>カクド</t>
    </rPh>
    <rPh sb="38" eb="39">
      <t>ベツ</t>
    </rPh>
    <rPh sb="40" eb="41">
      <t>ギョウ</t>
    </rPh>
    <rPh sb="42" eb="43">
      <t>ワ</t>
    </rPh>
    <rPh sb="45" eb="47">
      <t>キニュウ</t>
    </rPh>
    <phoneticPr fontId="2"/>
  </si>
  <si>
    <t>（記載例）提案書応募までに完済、　資本性ローンであり202X年まで返済据え置き　など</t>
    <rPh sb="13" eb="15">
      <t>カンサイ</t>
    </rPh>
    <rPh sb="35" eb="36">
      <t>ス</t>
    </rPh>
    <rPh sb="37" eb="38">
      <t>オ</t>
    </rPh>
    <phoneticPr fontId="2"/>
  </si>
  <si>
    <t>融資</t>
  </si>
  <si>
    <t>証拠
書類</t>
    <rPh sb="0" eb="2">
      <t>ショウコ</t>
    </rPh>
    <rPh sb="3" eb="5">
      <t>ショルイ</t>
    </rPh>
    <phoneticPr fontId="2"/>
  </si>
  <si>
    <t>STS</t>
  </si>
  <si>
    <t>Aキャピタル</t>
    <phoneticPr fontId="2"/>
  </si>
  <si>
    <t>Bキャピタルインベストメント</t>
    <phoneticPr fontId="2"/>
  </si>
  <si>
    <t>C投資信託銀行</t>
    <rPh sb="1" eb="3">
      <t>トウシ</t>
    </rPh>
    <rPh sb="3" eb="5">
      <t>シンタク</t>
    </rPh>
    <rPh sb="5" eb="7">
      <t>ギンコウ</t>
    </rPh>
    <phoneticPr fontId="2"/>
  </si>
  <si>
    <t>D号投資事業有限責任組合</t>
    <rPh sb="1" eb="2">
      <t>ゴウ</t>
    </rPh>
    <rPh sb="2" eb="6">
      <t>トウシジギョウ</t>
    </rPh>
    <rPh sb="6" eb="10">
      <t>ユウゲンセキニン</t>
    </rPh>
    <rPh sb="10" eb="12">
      <t>クミアイ</t>
    </rPh>
    <phoneticPr fontId="2"/>
  </si>
  <si>
    <t>E銀行</t>
    <rPh sb="1" eb="3">
      <t>ギンコウ</t>
    </rPh>
    <phoneticPr fontId="2"/>
  </si>
  <si>
    <t>本事業のみ</t>
    <rPh sb="0" eb="1">
      <t>ホン</t>
    </rPh>
    <rPh sb="1" eb="3">
      <t>ジギョウ</t>
    </rPh>
    <phoneticPr fontId="2"/>
  </si>
  <si>
    <t>未定</t>
    <rPh sb="0" eb="2">
      <t>ミテイ</t>
    </rPh>
    <phoneticPr fontId="2"/>
  </si>
  <si>
    <t>融資</t>
    <rPh sb="0" eb="2">
      <t>ユウシ</t>
    </rPh>
    <phoneticPr fontId="2"/>
  </si>
  <si>
    <t>他事業のみ</t>
    <rPh sb="0" eb="1">
      <t>タ</t>
    </rPh>
    <rPh sb="1" eb="3">
      <t>ジギョウ</t>
    </rPh>
    <phoneticPr fontId="2"/>
  </si>
  <si>
    <t>資本性ローン、返済10年据え置き、一括返済、無担保を予定</t>
    <rPh sb="0" eb="2">
      <t>シホン</t>
    </rPh>
    <rPh sb="2" eb="3">
      <t>セイ</t>
    </rPh>
    <rPh sb="7" eb="9">
      <t>ヘンサイ</t>
    </rPh>
    <rPh sb="11" eb="12">
      <t>ネン</t>
    </rPh>
    <rPh sb="12" eb="13">
      <t>ス</t>
    </rPh>
    <rPh sb="14" eb="15">
      <t>オ</t>
    </rPh>
    <rPh sb="17" eb="19">
      <t>イッカツ</t>
    </rPh>
    <rPh sb="19" eb="21">
      <t>ヘンサイ</t>
    </rPh>
    <rPh sb="22" eb="25">
      <t>ムタンポ</t>
    </rPh>
    <rPh sb="26" eb="28">
      <t>ヨテイ</t>
    </rPh>
    <phoneticPr fontId="2"/>
  </si>
  <si>
    <t>（記載例）○○による売上</t>
    <rPh sb="1" eb="3">
      <t>キサイ</t>
    </rPh>
    <rPh sb="3" eb="4">
      <t>レイ</t>
    </rPh>
    <rPh sb="10" eb="12">
      <t>ウリアゲ</t>
    </rPh>
    <phoneticPr fontId="2"/>
  </si>
  <si>
    <t>（記載例）○○補助金</t>
    <rPh sb="1" eb="3">
      <t>キサイ</t>
    </rPh>
    <rPh sb="3" eb="4">
      <t>レイ</t>
    </rPh>
    <rPh sb="7" eb="10">
      <t>ホジョキン</t>
    </rPh>
    <phoneticPr fontId="2"/>
  </si>
  <si>
    <t>プロパー融資、返済期間5年、元利均等返済、無担保を予定</t>
    <rPh sb="4" eb="6">
      <t>ユウシ</t>
    </rPh>
    <rPh sb="7" eb="11">
      <t>ヘンサイキカン</t>
    </rPh>
    <rPh sb="12" eb="13">
      <t>ネン</t>
    </rPh>
    <rPh sb="14" eb="20">
      <t>ガンリキントウヘンサイ</t>
    </rPh>
    <rPh sb="21" eb="24">
      <t>ムタンポ</t>
    </rPh>
    <rPh sb="25" eb="27">
      <t>ヨテイ</t>
    </rPh>
    <phoneticPr fontId="2"/>
  </si>
  <si>
    <t>F銀行</t>
    <rPh sb="1" eb="3">
      <t>ギンコウ</t>
    </rPh>
    <phoneticPr fontId="2"/>
  </si>
  <si>
    <t>D、Eについては、行が不足する場合は追加してください。その際、「内訳」あるいは「相手先」の全行の金額が合計されるように太枠セルのSUM関数を確認してください。</t>
    <rPh sb="29" eb="30">
      <t>サイ</t>
    </rPh>
    <rPh sb="32" eb="34">
      <t>ウチワケ</t>
    </rPh>
    <rPh sb="40" eb="43">
      <t>アイテサキ</t>
    </rPh>
    <rPh sb="45" eb="47">
      <t>ゼンギョウ</t>
    </rPh>
    <rPh sb="48" eb="50">
      <t>キンガク</t>
    </rPh>
    <rPh sb="51" eb="53">
      <t>ゴウケイ</t>
    </rPh>
    <rPh sb="59" eb="61">
      <t>フトワク</t>
    </rPh>
    <rPh sb="67" eb="69">
      <t>カンスウ</t>
    </rPh>
    <rPh sb="70" eb="72">
      <t>カクニン</t>
    </rPh>
    <phoneticPr fontId="2"/>
  </si>
  <si>
    <r>
      <t>ヵ月　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1" eb="2">
      <t>ゲツ</t>
    </rPh>
    <rPh sb="4" eb="8">
      <t>ジドウテンキ</t>
    </rPh>
    <phoneticPr fontId="2"/>
  </si>
  <si>
    <r>
      <t>ヵ月　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1" eb="2">
      <t>ゲツ</t>
    </rPh>
    <phoneticPr fontId="2"/>
  </si>
  <si>
    <t xml:space="preserve"> 精算払請求は事業終了後に支払われますが、本資金繰り表ではDTSU助成収入行の事業終了月に精算払による入金額を加算しD14セルの「DTSU助成収入」合計が「助成金交付提案額」と一致するように記載願います。</t>
    <rPh sb="1" eb="4">
      <t>セイサンバライ</t>
    </rPh>
    <rPh sb="4" eb="6">
      <t>セイキュウ</t>
    </rPh>
    <rPh sb="7" eb="12">
      <t>ジギョウシュウリョウゴ</t>
    </rPh>
    <rPh sb="13" eb="15">
      <t>シハラ</t>
    </rPh>
    <rPh sb="21" eb="25">
      <t>ホンシキング</t>
    </rPh>
    <rPh sb="26" eb="27">
      <t>ヒョウ</t>
    </rPh>
    <rPh sb="33" eb="37">
      <t>ジョセイシュウニュウ</t>
    </rPh>
    <rPh sb="37" eb="38">
      <t>ギョウ</t>
    </rPh>
    <rPh sb="39" eb="41">
      <t>ジギョウ</t>
    </rPh>
    <rPh sb="41" eb="44">
      <t>シュウリョウヅキ</t>
    </rPh>
    <rPh sb="55" eb="57">
      <t>カサン</t>
    </rPh>
    <rPh sb="69" eb="71">
      <t>ジョセイ</t>
    </rPh>
    <rPh sb="71" eb="73">
      <t>シュウニュウ</t>
    </rPh>
    <rPh sb="74" eb="76">
      <t>ゴウケイ</t>
    </rPh>
    <rPh sb="78" eb="86">
      <t>ジョセイキンコウフテイアンガク</t>
    </rPh>
    <rPh sb="88" eb="90">
      <t>イッチ</t>
    </rPh>
    <rPh sb="95" eb="98">
      <t>キサイネガ</t>
    </rPh>
    <phoneticPr fontId="2"/>
  </si>
  <si>
    <t>事業開始年月（2025年11月とします）</t>
    <rPh sb="0" eb="4">
      <t>ジギョウカイシ</t>
    </rPh>
    <rPh sb="4" eb="5">
      <t>ネン</t>
    </rPh>
    <rPh sb="5" eb="6">
      <t>ゲツ</t>
    </rPh>
    <rPh sb="11" eb="12">
      <t>ネン</t>
    </rPh>
    <rPh sb="14" eb="15">
      <t>ガツ</t>
    </rPh>
    <phoneticPr fontId="2"/>
  </si>
  <si>
    <t>提案書応募年月</t>
    <rPh sb="0" eb="3">
      <t>テイアンショ</t>
    </rPh>
    <rPh sb="3" eb="5">
      <t>オウボ</t>
    </rPh>
    <rPh sb="5" eb="6">
      <t>ネン</t>
    </rPh>
    <rPh sb="6" eb="7">
      <t>ツキ</t>
    </rPh>
    <phoneticPr fontId="2"/>
  </si>
  <si>
    <t>2025年06月版</t>
    <rPh sb="4" eb="5">
      <t>ネン</t>
    </rPh>
    <rPh sb="7" eb="8">
      <t>ツキ</t>
    </rPh>
    <rPh sb="8" eb="9">
      <t>バン</t>
    </rPh>
    <phoneticPr fontId="2"/>
  </si>
  <si>
    <r>
      <t>A. 事業期間　</t>
    </r>
    <r>
      <rPr>
        <b/>
        <sz val="9"/>
        <rFont val="ＭＳ Ｐゴシック"/>
        <family val="3"/>
        <charset val="128"/>
        <scheme val="minor"/>
      </rPr>
      <t>（事業開始は2025年11月1日を想定）</t>
    </r>
    <rPh sb="3" eb="5">
      <t>ジギョウ</t>
    </rPh>
    <rPh sb="5" eb="7">
      <t>キカン</t>
    </rPh>
    <rPh sb="9" eb="11">
      <t>ジギョウ</t>
    </rPh>
    <rPh sb="11" eb="13">
      <t>カイシ</t>
    </rPh>
    <rPh sb="18" eb="19">
      <t>ネン</t>
    </rPh>
    <rPh sb="21" eb="22">
      <t>ガツ</t>
    </rPh>
    <rPh sb="23" eb="24">
      <t>ニチ</t>
    </rPh>
    <rPh sb="25" eb="27">
      <t>ソウテイ</t>
    </rPh>
    <phoneticPr fontId="2"/>
  </si>
  <si>
    <t>C. 現在の手元資金　※2025年6月末時点</t>
    <rPh sb="3" eb="5">
      <t>ゲンザイ</t>
    </rPh>
    <rPh sb="6" eb="8">
      <t>テモト</t>
    </rPh>
    <rPh sb="8" eb="10">
      <t>シキン</t>
    </rPh>
    <rPh sb="16" eb="17">
      <t>ネン</t>
    </rPh>
    <rPh sb="18" eb="19">
      <t>ガツ</t>
    </rPh>
    <rPh sb="19" eb="20">
      <t>マツ</t>
    </rPh>
    <rPh sb="20" eb="22">
      <t>ジテン</t>
    </rPh>
    <phoneticPr fontId="2"/>
  </si>
  <si>
    <t>最終の投資委員会を6月末に予定</t>
    <rPh sb="0" eb="2">
      <t>サイシュウ</t>
    </rPh>
    <rPh sb="3" eb="5">
      <t>トウシ</t>
    </rPh>
    <rPh sb="5" eb="8">
      <t>イインカイ</t>
    </rPh>
    <rPh sb="10" eb="11">
      <t>ガツ</t>
    </rPh>
    <rPh sb="11" eb="12">
      <t>マツ</t>
    </rPh>
    <rPh sb="13" eb="15">
      <t>ヨテイ</t>
    </rPh>
    <phoneticPr fontId="2"/>
  </si>
  <si>
    <t>2025年9月から調達活動開始</t>
    <rPh sb="4" eb="5">
      <t>ネン</t>
    </rPh>
    <rPh sb="6" eb="7">
      <t>ガツ</t>
    </rPh>
    <rPh sb="9" eb="11">
      <t>チョウタツ</t>
    </rPh>
    <rPh sb="11" eb="15">
      <t>カツドウカイシ</t>
    </rPh>
    <phoneticPr fontId="2"/>
  </si>
  <si>
    <t>↑上記事業終了年と月は仮入力です。御社の事業終了年月を入力して下さい。（最長4年＝2029年10月まで）</t>
    <rPh sb="1" eb="3">
      <t>ジョウキ</t>
    </rPh>
    <rPh sb="3" eb="5">
      <t>ジギョウ</t>
    </rPh>
    <rPh sb="5" eb="7">
      <t>シュウリョウ</t>
    </rPh>
    <rPh sb="7" eb="8">
      <t>ネン</t>
    </rPh>
    <rPh sb="9" eb="10">
      <t>ゲツ</t>
    </rPh>
    <rPh sb="11" eb="12">
      <t>カリ</t>
    </rPh>
    <rPh sb="12" eb="14">
      <t>ニュウリョク</t>
    </rPh>
    <rPh sb="17" eb="19">
      <t>オンシャ</t>
    </rPh>
    <rPh sb="20" eb="24">
      <t>ジギョウシュウリョウ</t>
    </rPh>
    <rPh sb="24" eb="25">
      <t>ネン</t>
    </rPh>
    <rPh sb="25" eb="26">
      <t>ツキ</t>
    </rPh>
    <rPh sb="27" eb="29">
      <t>ニュウリョク</t>
    </rPh>
    <rPh sb="36" eb="38">
      <t>サイチョウ</t>
    </rPh>
    <rPh sb="39" eb="40">
      <t>ネン</t>
    </rPh>
    <rPh sb="45" eb="46">
      <t>ネン</t>
    </rPh>
    <rPh sb="48" eb="49">
      <t>ガツ</t>
    </rPh>
    <phoneticPr fontId="2"/>
  </si>
  <si>
    <t>＊2：DTSU助成金の実績払請求、精算払請求による入金（実績払は原則　5月、8月、11月、2月とする。必要とする場合に限り1回/月を限度に他の月も対応可）</t>
    <rPh sb="7" eb="9">
      <t>ジョセイ</t>
    </rPh>
    <rPh sb="9" eb="10">
      <t>キン</t>
    </rPh>
    <rPh sb="11" eb="13">
      <t>ジッセキ</t>
    </rPh>
    <rPh sb="13" eb="14">
      <t>バライ</t>
    </rPh>
    <rPh sb="14" eb="16">
      <t>セイキュウ</t>
    </rPh>
    <rPh sb="17" eb="20">
      <t>セイサンバライ</t>
    </rPh>
    <rPh sb="20" eb="22">
      <t>セイキュウ</t>
    </rPh>
    <rPh sb="25" eb="27">
      <t>ニュウキン</t>
    </rPh>
    <rPh sb="28" eb="30">
      <t>ジッセキ</t>
    </rPh>
    <rPh sb="30" eb="31">
      <t>バライ</t>
    </rPh>
    <rPh sb="32" eb="34">
      <t>ゲンソク</t>
    </rPh>
    <rPh sb="36" eb="37">
      <t>ツキ</t>
    </rPh>
    <rPh sb="39" eb="40">
      <t>ガツ</t>
    </rPh>
    <rPh sb="43" eb="44">
      <t>ガツ</t>
    </rPh>
    <rPh sb="46" eb="47">
      <t>ガツ</t>
    </rPh>
    <rPh sb="51" eb="53">
      <t>ヒツヨウ</t>
    </rPh>
    <rPh sb="56" eb="58">
      <t>バアイ</t>
    </rPh>
    <rPh sb="59" eb="60">
      <t>カギ</t>
    </rPh>
    <rPh sb="62" eb="63">
      <t>カイ</t>
    </rPh>
    <rPh sb="64" eb="65">
      <t>ツキ</t>
    </rPh>
    <rPh sb="66" eb="68">
      <t>ゲンド</t>
    </rPh>
    <rPh sb="69" eb="70">
      <t>タ</t>
    </rPh>
    <rPh sb="71" eb="72">
      <t>ツキ</t>
    </rPh>
    <rPh sb="73" eb="75">
      <t>タイオウ</t>
    </rPh>
    <rPh sb="75" eb="76">
      <t>カ</t>
    </rPh>
    <phoneticPr fontId="2"/>
  </si>
  <si>
    <t>実績払は前払いではありません。事業期間中は必要経費を立替える必要があります。また、消費税は自己負担です。</t>
    <rPh sb="0" eb="2">
      <t>ジッセキ</t>
    </rPh>
    <rPh sb="2" eb="3">
      <t>バライ</t>
    </rPh>
    <rPh sb="4" eb="6">
      <t>マエバラ</t>
    </rPh>
    <rPh sb="15" eb="17">
      <t>ジギョウ</t>
    </rPh>
    <rPh sb="17" eb="20">
      <t>キカンチュウ</t>
    </rPh>
    <rPh sb="21" eb="23">
      <t>ヒツヨウ</t>
    </rPh>
    <rPh sb="23" eb="25">
      <t>ケイヒ</t>
    </rPh>
    <rPh sb="26" eb="28">
      <t>タテカ</t>
    </rPh>
    <rPh sb="30" eb="32">
      <t>ヒツヨウ</t>
    </rPh>
    <rPh sb="41" eb="44">
      <t>ショウヒゼイ</t>
    </rPh>
    <rPh sb="45" eb="47">
      <t>ジコ</t>
    </rPh>
    <rPh sb="47" eb="49">
      <t>フタン</t>
    </rPh>
    <phoneticPr fontId="2"/>
  </si>
  <si>
    <t>F. 提案書応募月からNEDO事業終了までの平均グロスバーンレート</t>
    <rPh sb="3" eb="6">
      <t>テイアンショ</t>
    </rPh>
    <rPh sb="6" eb="8">
      <t>オウボ</t>
    </rPh>
    <rPh sb="8" eb="9">
      <t>ツキ</t>
    </rPh>
    <rPh sb="15" eb="17">
      <t>ジギョウ</t>
    </rPh>
    <rPh sb="17" eb="19">
      <t>シュウリョウ</t>
    </rPh>
    <rPh sb="22" eb="24">
      <t>ヘイキン</t>
    </rPh>
    <phoneticPr fontId="2"/>
  </si>
  <si>
    <t>合計額</t>
    <rPh sb="0" eb="3">
      <t>ゴウケイガク</t>
    </rPh>
    <phoneticPr fontId="2"/>
  </si>
  <si>
    <t>金融機関等名称</t>
    <rPh sb="0" eb="4">
      <t>キンユウキカン</t>
    </rPh>
    <rPh sb="4" eb="5">
      <t>トウ</t>
    </rPh>
    <rPh sb="5" eb="7">
      <t>メイショウ</t>
    </rPh>
    <phoneticPr fontId="2"/>
  </si>
  <si>
    <t>支店名等</t>
    <rPh sb="0" eb="2">
      <t>シテン</t>
    </rPh>
    <rPh sb="2" eb="3">
      <t>メイ</t>
    </rPh>
    <rPh sb="3" eb="4">
      <t>トウ</t>
    </rPh>
    <phoneticPr fontId="2"/>
  </si>
  <si>
    <t>備考（外貨額と換算レート等）</t>
    <rPh sb="0" eb="2">
      <t>ビコウ</t>
    </rPh>
    <rPh sb="3" eb="5">
      <t>ガイカ</t>
    </rPh>
    <rPh sb="5" eb="6">
      <t>ガク</t>
    </rPh>
    <rPh sb="7" eb="9">
      <t>カンザン</t>
    </rPh>
    <rPh sb="12" eb="13">
      <t>ナド</t>
    </rPh>
    <phoneticPr fontId="2"/>
  </si>
  <si>
    <t>応募月前月末（2025年6月末）時点の手元資金集計表</t>
    <rPh sb="0" eb="3">
      <t>オウボツキ</t>
    </rPh>
    <rPh sb="3" eb="6">
      <t>ゼンゲツマツ</t>
    </rPh>
    <rPh sb="11" eb="12">
      <t>ネン</t>
    </rPh>
    <rPh sb="13" eb="15">
      <t>ガツマツ</t>
    </rPh>
    <rPh sb="16" eb="18">
      <t>ジテン</t>
    </rPh>
    <rPh sb="19" eb="21">
      <t>テモト</t>
    </rPh>
    <rPh sb="21" eb="23">
      <t>シキン</t>
    </rPh>
    <rPh sb="23" eb="25">
      <t>シュウケイ</t>
    </rPh>
    <rPh sb="25" eb="26">
      <t>ヒョウ</t>
    </rPh>
    <phoneticPr fontId="2"/>
  </si>
  <si>
    <t>＊1：E11セルに手元資金集計表の合計額（2025年6月末時点の現預金残高）が反映します。</t>
    <rPh sb="9" eb="13">
      <t>テモトシキン</t>
    </rPh>
    <rPh sb="13" eb="15">
      <t>シュウケイ</t>
    </rPh>
    <rPh sb="15" eb="16">
      <t>ヒョウ</t>
    </rPh>
    <rPh sb="17" eb="20">
      <t>ゴウケイガク</t>
    </rPh>
    <rPh sb="25" eb="26">
      <t>ネン</t>
    </rPh>
    <rPh sb="27" eb="29">
      <t>ガツマツ</t>
    </rPh>
    <rPh sb="28" eb="29">
      <t>マツ</t>
    </rPh>
    <rPh sb="29" eb="31">
      <t>ジテン</t>
    </rPh>
    <rPh sb="32" eb="35">
      <t>ゲンヨキン</t>
    </rPh>
    <rPh sb="35" eb="37">
      <t>ザンダカ</t>
    </rPh>
    <rPh sb="39" eb="41">
      <t>ハンエイ</t>
    </rPh>
    <phoneticPr fontId="2"/>
  </si>
  <si>
    <t>残高（円貨） 単位：円</t>
    <rPh sb="0" eb="2">
      <t>ザンダカ</t>
    </rPh>
    <rPh sb="3" eb="5">
      <t>エンカ</t>
    </rPh>
    <rPh sb="7" eb="9">
      <t>タンイ</t>
    </rPh>
    <rPh sb="10" eb="11">
      <t>エン</t>
    </rPh>
    <phoneticPr fontId="2"/>
  </si>
  <si>
    <t>※小口現金を記載する場合は、金融機関等名称欄に「小口現金」と記載し、支店名等は空欄としてください。</t>
    <rPh sb="1" eb="5">
      <t>コグチゲンキン</t>
    </rPh>
    <rPh sb="6" eb="8">
      <t>キサイ</t>
    </rPh>
    <rPh sb="10" eb="12">
      <t>バアイ</t>
    </rPh>
    <rPh sb="14" eb="21">
      <t>キンユウキカントウメイショウ</t>
    </rPh>
    <rPh sb="21" eb="22">
      <t>ラン</t>
    </rPh>
    <rPh sb="24" eb="28">
      <t>コグチゲンキン</t>
    </rPh>
    <rPh sb="30" eb="32">
      <t>キサイ</t>
    </rPh>
    <rPh sb="34" eb="38">
      <t>シテンメイトウ</t>
    </rPh>
    <rPh sb="39" eb="41">
      <t>クウラン</t>
    </rPh>
    <phoneticPr fontId="2"/>
  </si>
  <si>
    <r>
      <t>内容及び確度に関する補足説明</t>
    </r>
    <r>
      <rPr>
        <b/>
        <sz val="11"/>
        <color rgb="FFFF0000"/>
        <rFont val="ＭＳ Ｐゴシック"/>
        <family val="3"/>
        <charset val="128"/>
        <scheme val="minor"/>
      </rPr>
      <t>（本DTSUの助成収入はB欄と重複しないようDの内訳欄には記載しないでください。）</t>
    </r>
    <rPh sb="0" eb="2">
      <t>ナイヨウ</t>
    </rPh>
    <rPh sb="2" eb="3">
      <t>オヨ</t>
    </rPh>
    <rPh sb="4" eb="6">
      <t>カクド</t>
    </rPh>
    <rPh sb="7" eb="8">
      <t>カン</t>
    </rPh>
    <rPh sb="10" eb="12">
      <t>ホソク</t>
    </rPh>
    <rPh sb="12" eb="14">
      <t>セツメイ</t>
    </rPh>
    <rPh sb="15" eb="16">
      <t>ホン</t>
    </rPh>
    <rPh sb="21" eb="25">
      <t>ジョセイシュウニュウ</t>
    </rPh>
    <rPh sb="27" eb="28">
      <t>ラン</t>
    </rPh>
    <rPh sb="29" eb="31">
      <t>ジュウフク</t>
    </rPh>
    <rPh sb="38" eb="41">
      <t>ウチワケラン</t>
    </rPh>
    <rPh sb="43" eb="45">
      <t>キサイ</t>
    </rPh>
    <phoneticPr fontId="2"/>
  </si>
  <si>
    <t>　資金繰り表のE11セルと</t>
    <rPh sb="1" eb="4">
      <t>シキング</t>
    </rPh>
    <rPh sb="5" eb="6">
      <t>ヒョウ</t>
    </rPh>
    <phoneticPr fontId="2"/>
  </si>
  <si>
    <t>提案者名</t>
    <rPh sb="0" eb="4">
      <t>テイアンシャメイ</t>
    </rPh>
    <phoneticPr fontId="2"/>
  </si>
  <si>
    <t>証明書類
との照合</t>
    <rPh sb="0" eb="4">
      <t>ショウメイショルイ</t>
    </rPh>
    <rPh sb="7" eb="9">
      <t>ショウゴウ</t>
    </rPh>
    <phoneticPr fontId="2"/>
  </si>
  <si>
    <t>←財務状況確認シートのD９セルに反映します。</t>
    <phoneticPr fontId="2"/>
  </si>
  <si>
    <t>手元資金集計表</t>
    <rPh sb="0" eb="4">
      <t>テモトシキン</t>
    </rPh>
    <rPh sb="4" eb="7">
      <t>シュウケイヒョウ</t>
    </rPh>
    <phoneticPr fontId="2"/>
  </si>
  <si>
    <t>D6セルの合計額（円単位）は、資金繰り表のE11セル（千円単位）、財務状況確認シートのD9セル（千円単位）に反映します。</t>
    <rPh sb="5" eb="8">
      <t>ゴウケイガク</t>
    </rPh>
    <rPh sb="9" eb="12">
      <t>エンタンイ</t>
    </rPh>
    <rPh sb="15" eb="18">
      <t>シキング</t>
    </rPh>
    <rPh sb="19" eb="20">
      <t>ヒョウ</t>
    </rPh>
    <rPh sb="27" eb="31">
      <t>センエンタンイ</t>
    </rPh>
    <rPh sb="33" eb="39">
      <t>ザイムジョウキョウカクニン</t>
    </rPh>
    <rPh sb="48" eb="52">
      <t>センエンタンイ</t>
    </rPh>
    <rPh sb="54" eb="56">
      <t>ハンエイ</t>
    </rPh>
    <phoneticPr fontId="2"/>
  </si>
  <si>
    <t>資金繰り表</t>
    <rPh sb="0" eb="3">
      <t>シキング</t>
    </rPh>
    <rPh sb="4" eb="5">
      <t>ヒョウ</t>
    </rPh>
    <phoneticPr fontId="2"/>
  </si>
  <si>
    <t>金額は千円単位で記入願います。</t>
    <rPh sb="0" eb="2">
      <t>キンガク</t>
    </rPh>
    <rPh sb="3" eb="7">
      <t>センエンタンイ</t>
    </rPh>
    <rPh sb="8" eb="11">
      <t>キニュウネガ</t>
    </rPh>
    <phoneticPr fontId="2"/>
  </si>
  <si>
    <t>←この色のセルは他のセルからの転記あるいは自動計算です。</t>
    <rPh sb="3" eb="4">
      <t>イロ</t>
    </rPh>
    <rPh sb="8" eb="17">
      <t>タノセルカラノテンキ</t>
    </rPh>
    <rPh sb="21" eb="25">
      <t>ジドウケイサン</t>
    </rPh>
    <phoneticPr fontId="2"/>
  </si>
  <si>
    <t>資金繰り表シート下段の注記をご参照願います。</t>
    <rPh sb="0" eb="3">
      <t>シキング</t>
    </rPh>
    <rPh sb="4" eb="5">
      <t>ヒョウ</t>
    </rPh>
    <rPh sb="8" eb="10">
      <t>ゲダン</t>
    </rPh>
    <rPh sb="11" eb="13">
      <t>チュウキ</t>
    </rPh>
    <rPh sb="15" eb="18">
      <t>サンショウネガ</t>
    </rPh>
    <phoneticPr fontId="2"/>
  </si>
  <si>
    <t>7行目</t>
    <rPh sb="1" eb="3">
      <t>ギョウメ</t>
    </rPh>
    <phoneticPr fontId="2"/>
  </si>
  <si>
    <t>8行目</t>
    <rPh sb="1" eb="3">
      <t>ギョウメ</t>
    </rPh>
    <phoneticPr fontId="2"/>
  </si>
  <si>
    <t>9行目</t>
    <rPh sb="1" eb="3">
      <t>ギョウメ</t>
    </rPh>
    <phoneticPr fontId="2"/>
  </si>
  <si>
    <t>10行目</t>
    <rPh sb="2" eb="4">
      <t>ギョウメ</t>
    </rPh>
    <phoneticPr fontId="2"/>
  </si>
  <si>
    <t>11行目</t>
    <rPh sb="2" eb="4">
      <t>ギョウメ</t>
    </rPh>
    <phoneticPr fontId="2"/>
  </si>
  <si>
    <t>12行目</t>
    <rPh sb="2" eb="4">
      <t>ギョウメ</t>
    </rPh>
    <phoneticPr fontId="2"/>
  </si>
  <si>
    <t>13行目</t>
    <rPh sb="2" eb="4">
      <t>ギョウメ</t>
    </rPh>
    <phoneticPr fontId="2"/>
  </si>
  <si>
    <t>14行目</t>
    <rPh sb="2" eb="4">
      <t>ギョウメ</t>
    </rPh>
    <phoneticPr fontId="2"/>
  </si>
  <si>
    <t>15行目</t>
    <rPh sb="2" eb="4">
      <t>ギョウメ</t>
    </rPh>
    <phoneticPr fontId="2"/>
  </si>
  <si>
    <t>16行目</t>
    <rPh sb="2" eb="4">
      <t>ギョウメ</t>
    </rPh>
    <phoneticPr fontId="2"/>
  </si>
  <si>
    <t>17行目</t>
    <rPh sb="2" eb="4">
      <t>ギョウメ</t>
    </rPh>
    <phoneticPr fontId="2"/>
  </si>
  <si>
    <t>18行目</t>
    <rPh sb="2" eb="4">
      <t>ギョウメ</t>
    </rPh>
    <phoneticPr fontId="2"/>
  </si>
  <si>
    <t>19行目</t>
    <rPh sb="2" eb="4">
      <t>ギョウメ</t>
    </rPh>
    <phoneticPr fontId="2"/>
  </si>
  <si>
    <t>20行目</t>
    <rPh sb="2" eb="4">
      <t>ギョウメ</t>
    </rPh>
    <phoneticPr fontId="2"/>
  </si>
  <si>
    <t>21行目</t>
    <rPh sb="2" eb="4">
      <t>ギョウメ</t>
    </rPh>
    <phoneticPr fontId="2"/>
  </si>
  <si>
    <t>22行目</t>
    <rPh sb="2" eb="4">
      <t>ギョウメ</t>
    </rPh>
    <phoneticPr fontId="2"/>
  </si>
  <si>
    <t>23行目</t>
    <rPh sb="2" eb="4">
      <t>ギョウメ</t>
    </rPh>
    <phoneticPr fontId="2"/>
  </si>
  <si>
    <t>24行目</t>
    <rPh sb="2" eb="4">
      <t>ギョウメ</t>
    </rPh>
    <phoneticPr fontId="2"/>
  </si>
  <si>
    <t>25行目</t>
    <rPh sb="2" eb="4">
      <t>ギョウメ</t>
    </rPh>
    <phoneticPr fontId="2"/>
  </si>
  <si>
    <t>26行目</t>
    <rPh sb="2" eb="4">
      <t>ギョウメ</t>
    </rPh>
    <phoneticPr fontId="2"/>
  </si>
  <si>
    <t>27行目</t>
    <rPh sb="2" eb="4">
      <t>ギョウメ</t>
    </rPh>
    <phoneticPr fontId="2"/>
  </si>
  <si>
    <t>28行目</t>
    <rPh sb="2" eb="4">
      <t>ギョウメ</t>
    </rPh>
    <phoneticPr fontId="2"/>
  </si>
  <si>
    <t>29行目</t>
    <rPh sb="2" eb="4">
      <t>ギョウメ</t>
    </rPh>
    <phoneticPr fontId="2"/>
  </si>
  <si>
    <t>提案者名は、資金繰り表のA2セル、財務状況確認シートのH2セルに反映します。</t>
    <rPh sb="0" eb="4">
      <t>テイアンシャメイ</t>
    </rPh>
    <rPh sb="6" eb="9">
      <t>シキング</t>
    </rPh>
    <rPh sb="10" eb="11">
      <t>ヒョウ</t>
    </rPh>
    <rPh sb="17" eb="23">
      <t>ザイムジョウキョウカクニン</t>
    </rPh>
    <rPh sb="32" eb="34">
      <t>ハンエイ</t>
    </rPh>
    <phoneticPr fontId="2"/>
  </si>
  <si>
    <t>金額は円単位で記入願います。</t>
    <rPh sb="0" eb="2">
      <t>キンガク</t>
    </rPh>
    <rPh sb="3" eb="6">
      <t>エンタンイ</t>
    </rPh>
    <rPh sb="7" eb="10">
      <t>キニュウネガ</t>
    </rPh>
    <phoneticPr fontId="2"/>
  </si>
  <si>
    <t>←資金繰り表のA2セルと財務状況確認シートのH2セルに反映します。</t>
    <rPh sb="1" eb="4">
      <t>シキング</t>
    </rPh>
    <rPh sb="5" eb="6">
      <t>ヒョウ</t>
    </rPh>
    <rPh sb="12" eb="18">
      <t>ザイムジョウキョウカクニン</t>
    </rPh>
    <rPh sb="27" eb="29">
      <t>ハンエイ</t>
    </rPh>
    <phoneticPr fontId="2"/>
  </si>
  <si>
    <t>※行数が不足する場合適宜追加してください。その際、D列の全行が合計されるようD6セルの合計額欄の数式を確認してください。</t>
    <rPh sb="1" eb="3">
      <t>ギョウスウ</t>
    </rPh>
    <rPh sb="4" eb="6">
      <t>フソク</t>
    </rPh>
    <rPh sb="8" eb="10">
      <t>バアイ</t>
    </rPh>
    <rPh sb="10" eb="12">
      <t>テキギ</t>
    </rPh>
    <rPh sb="12" eb="14">
      <t>ツイカ</t>
    </rPh>
    <rPh sb="23" eb="24">
      <t>サイ</t>
    </rPh>
    <rPh sb="26" eb="27">
      <t>レツ</t>
    </rPh>
    <rPh sb="28" eb="30">
      <t>ゼンギョウ</t>
    </rPh>
    <rPh sb="31" eb="33">
      <t>ゴウケイ</t>
    </rPh>
    <rPh sb="43" eb="47">
      <t>ゴウケイガクラン</t>
    </rPh>
    <rPh sb="48" eb="50">
      <t>スウシキ</t>
    </rPh>
    <rPh sb="51" eb="53">
      <t>カクニン</t>
    </rPh>
    <phoneticPr fontId="2"/>
  </si>
  <si>
    <t>「2025年6月末時点の手元資金を証明する書類（通帳の写し等）」の手元資金の合計金額を算出するために、本表に記載願います。</t>
    <rPh sb="33" eb="37">
      <t>テモトシキン</t>
    </rPh>
    <rPh sb="38" eb="42">
      <t>ゴウケイキンガク</t>
    </rPh>
    <rPh sb="43" eb="45">
      <t>サンシュツ</t>
    </rPh>
    <rPh sb="51" eb="52">
      <t>ホン</t>
    </rPh>
    <rPh sb="52" eb="53">
      <t>ヒョウ</t>
    </rPh>
    <rPh sb="54" eb="57">
      <t>キサイネガ</t>
    </rPh>
    <phoneticPr fontId="2"/>
  </si>
  <si>
    <t>「証明する書類」と照合したものは、「証明書類との照合」列で「○」を選択してください。</t>
    <rPh sb="1" eb="3">
      <t>ショウメイ</t>
    </rPh>
    <rPh sb="5" eb="7">
      <t>ショルイ</t>
    </rPh>
    <rPh sb="9" eb="11">
      <t>ショウゴウ</t>
    </rPh>
    <rPh sb="27" eb="28">
      <t>レツ</t>
    </rPh>
    <rPh sb="33" eb="35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</si>
</sst>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"/>
    <numFmt numFmtId="177" formatCode="0.000"/>
  </numFmts>
  <fonts count="4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rgb="FF0000FF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0000FF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9"/>
      <color rgb="FF0000FF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0"/>
      <color rgb="FF0000FF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0"/>
      <color rgb="FF0000FF"/>
      <name val="ＭＳ Ｐゴシック"/>
      <family val="3"/>
      <charset val="128"/>
      <scheme val="minor"/>
    </font>
    <font>
      <sz val="10"/>
      <color rgb="FF0000FF"/>
      <name val="ＭＳ Ｐゴシック"/>
      <family val="2"/>
      <charset val="128"/>
      <scheme val="minor"/>
    </font>
    <font>
      <sz val="8"/>
      <color rgb="FF0000FF"/>
      <name val="ＭＳ Ｐゴシック"/>
      <family val="3"/>
      <charset val="128"/>
      <scheme val="minor"/>
    </font>
    <font>
      <sz val="11"/>
      <color rgb="FF7030A0"/>
      <name val="ＭＳ Ｐゴシック"/>
      <family val="2"/>
      <charset val="128"/>
      <scheme val="minor"/>
    </font>
    <font>
      <sz val="9"/>
      <color rgb="FF7030A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8"/>
      <color indexed="81"/>
      <name val="MS P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auto="1"/>
      </left>
      <right/>
      <top style="medium">
        <color auto="1"/>
      </top>
      <bottom/>
      <diagonal style="thin">
        <color auto="1"/>
      </diagonal>
    </border>
    <border diagonalUp="1">
      <left/>
      <right/>
      <top style="medium">
        <color auto="1"/>
      </top>
      <bottom/>
      <diagonal style="thin">
        <color auto="1"/>
      </diagonal>
    </border>
    <border diagonalUp="1">
      <left/>
      <right style="medium">
        <color indexed="64"/>
      </right>
      <top style="medium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medium">
        <color indexed="64"/>
      </right>
      <top/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vertical="top"/>
    </xf>
    <xf numFmtId="0" fontId="0" fillId="0" borderId="0" xfId="0" applyProtection="1">
      <alignment vertical="center"/>
      <protection locked="0"/>
    </xf>
    <xf numFmtId="0" fontId="0" fillId="0" borderId="0" xfId="0" quotePrefix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9" fillId="0" borderId="0" xfId="0" applyFont="1" applyProtection="1">
      <alignment vertical="center"/>
      <protection locked="0"/>
    </xf>
    <xf numFmtId="0" fontId="17" fillId="0" borderId="0" xfId="0" applyFont="1" applyProtection="1">
      <alignment vertical="center"/>
      <protection locked="0"/>
    </xf>
    <xf numFmtId="0" fontId="0" fillId="4" borderId="34" xfId="0" applyFill="1" applyBorder="1" applyProtection="1">
      <alignment vertical="center"/>
      <protection locked="0"/>
    </xf>
    <xf numFmtId="0" fontId="0" fillId="4" borderId="35" xfId="0" applyFill="1" applyBorder="1" applyProtection="1">
      <alignment vertical="center"/>
      <protection locked="0"/>
    </xf>
    <xf numFmtId="0" fontId="0" fillId="4" borderId="36" xfId="0" applyFill="1" applyBorder="1" applyProtection="1">
      <alignment vertical="center"/>
      <protection locked="0"/>
    </xf>
    <xf numFmtId="0" fontId="0" fillId="4" borderId="0" xfId="0" applyFill="1" applyProtection="1">
      <alignment vertical="center"/>
      <protection locked="0"/>
    </xf>
    <xf numFmtId="0" fontId="0" fillId="4" borderId="9" xfId="0" applyFill="1" applyBorder="1" applyAlignment="1" applyProtection="1">
      <alignment horizontal="distributed" vertical="center"/>
      <protection locked="0"/>
    </xf>
    <xf numFmtId="0" fontId="0" fillId="4" borderId="5" xfId="0" applyFill="1" applyBorder="1" applyAlignment="1" applyProtection="1">
      <alignment horizontal="distributed" vertical="center"/>
      <protection locked="0"/>
    </xf>
    <xf numFmtId="0" fontId="0" fillId="7" borderId="5" xfId="0" applyFill="1" applyBorder="1" applyAlignment="1" applyProtection="1">
      <alignment horizontal="distributed" vertical="center"/>
      <protection locked="0"/>
    </xf>
    <xf numFmtId="0" fontId="0" fillId="4" borderId="47" xfId="0" applyFill="1" applyBorder="1" applyAlignment="1" applyProtection="1">
      <alignment horizontal="distributed" vertical="center"/>
      <protection locked="0"/>
    </xf>
    <xf numFmtId="0" fontId="0" fillId="4" borderId="2" xfId="0" applyFill="1" applyBorder="1" applyAlignment="1" applyProtection="1">
      <alignment horizontal="distributed" vertical="center"/>
      <protection locked="0"/>
    </xf>
    <xf numFmtId="0" fontId="0" fillId="7" borderId="2" xfId="0" applyFill="1" applyBorder="1" applyAlignment="1" applyProtection="1">
      <alignment horizontal="distributed" vertical="center"/>
      <protection locked="0"/>
    </xf>
    <xf numFmtId="0" fontId="0" fillId="4" borderId="34" xfId="0" applyFill="1" applyBorder="1" applyAlignment="1" applyProtection="1">
      <alignment horizontal="distributed" vertical="center"/>
      <protection locked="0"/>
    </xf>
    <xf numFmtId="0" fontId="0" fillId="7" borderId="34" xfId="0" applyFill="1" applyBorder="1" applyAlignment="1" applyProtection="1">
      <alignment horizontal="distributed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38" fontId="0" fillId="0" borderId="0" xfId="1" applyFont="1" applyProtection="1">
      <alignment vertical="center"/>
      <protection locked="0"/>
    </xf>
    <xf numFmtId="38" fontId="0" fillId="0" borderId="3" xfId="1" applyFont="1" applyBorder="1" applyAlignment="1" applyProtection="1">
      <alignment vertical="center" shrinkToFit="1"/>
      <protection locked="0"/>
    </xf>
    <xf numFmtId="38" fontId="0" fillId="0" borderId="1" xfId="1" applyFont="1" applyBorder="1" applyAlignment="1" applyProtection="1">
      <alignment vertical="center" shrinkToFit="1"/>
      <protection locked="0"/>
    </xf>
    <xf numFmtId="38" fontId="0" fillId="0" borderId="38" xfId="1" applyFont="1" applyBorder="1" applyAlignment="1" applyProtection="1">
      <alignment vertical="center" shrinkToFit="1"/>
      <protection locked="0"/>
    </xf>
    <xf numFmtId="38" fontId="0" fillId="4" borderId="59" xfId="1" applyFont="1" applyFill="1" applyBorder="1" applyAlignment="1" applyProtection="1">
      <alignment vertical="center" shrinkToFit="1"/>
      <protection locked="0"/>
    </xf>
    <xf numFmtId="38" fontId="0" fillId="4" borderId="4" xfId="1" applyFont="1" applyFill="1" applyBorder="1" applyAlignment="1" applyProtection="1">
      <alignment vertical="center" shrinkToFit="1"/>
      <protection locked="0"/>
    </xf>
    <xf numFmtId="38" fontId="0" fillId="0" borderId="4" xfId="1" applyFont="1" applyFill="1" applyBorder="1" applyAlignment="1" applyProtection="1">
      <alignment vertical="center" shrinkToFit="1"/>
      <protection locked="0"/>
    </xf>
    <xf numFmtId="38" fontId="0" fillId="4" borderId="3" xfId="1" applyFont="1" applyFill="1" applyBorder="1" applyAlignment="1" applyProtection="1">
      <alignment vertical="center" shrinkToFit="1"/>
      <protection locked="0"/>
    </xf>
    <xf numFmtId="38" fontId="0" fillId="4" borderId="1" xfId="1" applyFont="1" applyFill="1" applyBorder="1" applyAlignment="1" applyProtection="1">
      <alignment vertical="center" shrinkToFit="1"/>
      <protection locked="0"/>
    </xf>
    <xf numFmtId="38" fontId="0" fillId="0" borderId="1" xfId="1" applyFont="1" applyFill="1" applyBorder="1" applyAlignment="1" applyProtection="1">
      <alignment vertical="center" shrinkToFit="1"/>
      <protection locked="0"/>
    </xf>
    <xf numFmtId="38" fontId="0" fillId="4" borderId="62" xfId="1" applyFont="1" applyFill="1" applyBorder="1" applyAlignment="1" applyProtection="1">
      <alignment vertical="center" shrinkToFit="1"/>
      <protection locked="0"/>
    </xf>
    <xf numFmtId="38" fontId="0" fillId="4" borderId="48" xfId="1" applyFont="1" applyFill="1" applyBorder="1" applyAlignment="1" applyProtection="1">
      <alignment vertical="center" shrinkToFit="1"/>
      <protection locked="0"/>
    </xf>
    <xf numFmtId="38" fontId="0" fillId="0" borderId="48" xfId="1" applyFont="1" applyFill="1" applyBorder="1" applyAlignment="1" applyProtection="1">
      <alignment vertical="center" shrinkToFit="1"/>
      <protection locked="0"/>
    </xf>
    <xf numFmtId="38" fontId="0" fillId="4" borderId="60" xfId="1" applyFont="1" applyFill="1" applyBorder="1" applyAlignment="1" applyProtection="1">
      <alignment vertical="center" shrinkToFit="1"/>
      <protection locked="0"/>
    </xf>
    <xf numFmtId="38" fontId="0" fillId="4" borderId="39" xfId="1" applyFont="1" applyFill="1" applyBorder="1" applyAlignment="1" applyProtection="1">
      <alignment vertical="center" shrinkToFit="1"/>
      <protection locked="0"/>
    </xf>
    <xf numFmtId="38" fontId="0" fillId="0" borderId="39" xfId="1" applyFont="1" applyFill="1" applyBorder="1" applyAlignment="1" applyProtection="1">
      <alignment vertical="center" shrinkToFit="1"/>
      <protection locked="0"/>
    </xf>
    <xf numFmtId="38" fontId="0" fillId="8" borderId="51" xfId="1" applyFont="1" applyFill="1" applyBorder="1" applyAlignment="1" applyProtection="1">
      <alignment horizontal="distributed" vertical="center" shrinkToFit="1"/>
      <protection locked="0"/>
    </xf>
    <xf numFmtId="38" fontId="0" fillId="8" borderId="49" xfId="1" applyFont="1" applyFill="1" applyBorder="1" applyAlignment="1" applyProtection="1">
      <alignment horizontal="distributed" vertical="center" shrinkToFit="1"/>
      <protection locked="0"/>
    </xf>
    <xf numFmtId="0" fontId="16" fillId="0" borderId="0" xfId="0" applyFont="1" applyProtection="1">
      <alignment vertical="center"/>
      <protection locked="0"/>
    </xf>
    <xf numFmtId="38" fontId="0" fillId="8" borderId="38" xfId="1" applyFont="1" applyFill="1" applyBorder="1" applyAlignment="1" applyProtection="1">
      <alignment vertical="center" shrinkToFit="1"/>
      <protection locked="0"/>
    </xf>
    <xf numFmtId="38" fontId="0" fillId="8" borderId="1" xfId="1" applyFont="1" applyFill="1" applyBorder="1" applyAlignment="1" applyProtection="1">
      <alignment vertical="center" shrinkToFi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5" fillId="0" borderId="0" xfId="0" applyFont="1" applyProtection="1">
      <alignment vertical="center"/>
      <protection locked="0"/>
    </xf>
    <xf numFmtId="0" fontId="16" fillId="0" borderId="0" xfId="0" applyFont="1" applyAlignment="1" applyProtection="1">
      <alignment vertical="center" shrinkToFit="1"/>
      <protection locked="0"/>
    </xf>
    <xf numFmtId="38" fontId="0" fillId="0" borderId="36" xfId="1" applyFont="1" applyFill="1" applyBorder="1" applyAlignment="1" applyProtection="1">
      <alignment vertical="center" shrinkToFit="1"/>
      <protection locked="0"/>
    </xf>
    <xf numFmtId="0" fontId="0" fillId="2" borderId="1" xfId="0" applyFill="1" applyBorder="1" applyProtection="1">
      <alignment vertical="center"/>
      <protection locked="0"/>
    </xf>
    <xf numFmtId="14" fontId="8" fillId="0" borderId="0" xfId="0" applyNumberFormat="1" applyFont="1" applyProtection="1">
      <alignment vertical="center"/>
      <protection locked="0"/>
    </xf>
    <xf numFmtId="0" fontId="0" fillId="8" borderId="1" xfId="0" applyFill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38" fontId="0" fillId="0" borderId="61" xfId="1" applyFont="1" applyBorder="1" applyAlignment="1" applyProtection="1">
      <alignment vertical="center" shrinkToFit="1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4" borderId="12" xfId="0" applyFill="1" applyBorder="1" applyProtection="1">
      <alignment vertical="center"/>
      <protection locked="0"/>
    </xf>
    <xf numFmtId="0" fontId="0" fillId="4" borderId="13" xfId="0" applyFill="1" applyBorder="1" applyProtection="1">
      <alignment vertical="center"/>
      <protection locked="0"/>
    </xf>
    <xf numFmtId="0" fontId="0" fillId="4" borderId="14" xfId="0" applyFill="1" applyBorder="1" applyProtection="1">
      <alignment vertical="center"/>
      <protection locked="0"/>
    </xf>
    <xf numFmtId="0" fontId="10" fillId="4" borderId="0" xfId="0" applyFont="1" applyFill="1" applyProtection="1">
      <alignment vertical="center"/>
      <protection locked="0"/>
    </xf>
    <xf numFmtId="0" fontId="10" fillId="4" borderId="0" xfId="0" applyFont="1" applyFill="1" applyAlignment="1" applyProtection="1">
      <alignment horizontal="righ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0" fillId="3" borderId="26" xfId="0" applyFill="1" applyBorder="1" applyProtection="1">
      <alignment vertical="center"/>
      <protection locked="0"/>
    </xf>
    <xf numFmtId="0" fontId="9" fillId="4" borderId="0" xfId="0" applyFont="1" applyFill="1" applyProtection="1">
      <alignment vertical="center"/>
      <protection locked="0"/>
    </xf>
    <xf numFmtId="0" fontId="0" fillId="4" borderId="6" xfId="0" applyFill="1" applyBorder="1" applyProtection="1">
      <alignment vertical="center"/>
      <protection locked="0"/>
    </xf>
    <xf numFmtId="0" fontId="7" fillId="4" borderId="0" xfId="0" applyFont="1" applyFill="1" applyProtection="1">
      <alignment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0" fillId="5" borderId="12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3" fillId="4" borderId="13" xfId="0" applyFont="1" applyFill="1" applyBorder="1" applyProtection="1">
      <alignment vertical="center"/>
      <protection locked="0"/>
    </xf>
    <xf numFmtId="0" fontId="3" fillId="4" borderId="23" xfId="0" applyFont="1" applyFill="1" applyBorder="1" applyProtection="1">
      <alignment vertical="center"/>
      <protection locked="0"/>
    </xf>
    <xf numFmtId="0" fontId="0" fillId="4" borderId="10" xfId="0" applyFill="1" applyBorder="1" applyAlignment="1" applyProtection="1">
      <alignment horizontal="right" vertical="center"/>
      <protection locked="0"/>
    </xf>
    <xf numFmtId="38" fontId="0" fillId="3" borderId="4" xfId="1" applyFont="1" applyFill="1" applyBorder="1" applyAlignment="1" applyProtection="1">
      <alignment horizontal="right" vertical="center"/>
      <protection locked="0"/>
    </xf>
    <xf numFmtId="0" fontId="3" fillId="4" borderId="9" xfId="0" applyFont="1" applyFill="1" applyBorder="1" applyProtection="1">
      <alignment vertical="center"/>
      <protection locked="0"/>
    </xf>
    <xf numFmtId="0" fontId="0" fillId="4" borderId="17" xfId="0" applyFill="1" applyBorder="1" applyAlignment="1" applyProtection="1">
      <alignment horizontal="right" vertical="center"/>
      <protection locked="0"/>
    </xf>
    <xf numFmtId="38" fontId="0" fillId="3" borderId="1" xfId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Protection="1">
      <alignment vertical="center"/>
      <protection locked="0"/>
    </xf>
    <xf numFmtId="0" fontId="0" fillId="4" borderId="19" xfId="0" applyFill="1" applyBorder="1" applyAlignment="1" applyProtection="1">
      <alignment horizontal="right" vertical="center"/>
      <protection locked="0"/>
    </xf>
    <xf numFmtId="38" fontId="0" fillId="3" borderId="24" xfId="1" applyFont="1" applyFill="1" applyBorder="1" applyAlignment="1" applyProtection="1">
      <alignment horizontal="right" vertical="center"/>
      <protection locked="0"/>
    </xf>
    <xf numFmtId="0" fontId="3" fillId="4" borderId="16" xfId="0" applyFont="1" applyFill="1" applyBorder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55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22" xfId="0" applyFont="1" applyFill="1" applyBorder="1" applyAlignment="1" applyProtection="1">
      <alignment horizontal="left" vertical="center" wrapText="1"/>
      <protection locked="0"/>
    </xf>
    <xf numFmtId="0" fontId="0" fillId="4" borderId="65" xfId="0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67" xfId="0" applyFill="1" applyBorder="1" applyAlignment="1" applyProtection="1">
      <alignment vertical="center" wrapText="1"/>
      <protection locked="0"/>
    </xf>
    <xf numFmtId="0" fontId="0" fillId="4" borderId="0" xfId="0" applyFill="1" applyAlignment="1" applyProtection="1">
      <alignment vertical="center" wrapText="1"/>
      <protection locked="0"/>
    </xf>
    <xf numFmtId="0" fontId="0" fillId="4" borderId="68" xfId="0" applyFill="1" applyBorder="1" applyAlignment="1" applyProtection="1">
      <alignment vertical="center" wrapText="1"/>
      <protection locked="0"/>
    </xf>
    <xf numFmtId="0" fontId="3" fillId="4" borderId="5" xfId="0" applyFont="1" applyFill="1" applyBorder="1" applyAlignment="1" applyProtection="1">
      <alignment vertical="center" wrapText="1"/>
      <protection locked="0"/>
    </xf>
    <xf numFmtId="0" fontId="3" fillId="4" borderId="16" xfId="0" applyFont="1" applyFill="1" applyBorder="1" applyAlignment="1" applyProtection="1">
      <alignment vertical="center" wrapText="1"/>
      <protection locked="0"/>
    </xf>
    <xf numFmtId="0" fontId="0" fillId="4" borderId="56" xfId="0" applyFill="1" applyBorder="1" applyAlignment="1" applyProtection="1">
      <alignment vertical="center" wrapText="1"/>
      <protection locked="0"/>
    </xf>
    <xf numFmtId="0" fontId="0" fillId="4" borderId="57" xfId="0" applyFill="1" applyBorder="1" applyAlignment="1" applyProtection="1">
      <alignment vertical="center" wrapText="1"/>
      <protection locked="0"/>
    </xf>
    <xf numFmtId="0" fontId="0" fillId="4" borderId="69" xfId="0" applyFill="1" applyBorder="1" applyAlignment="1" applyProtection="1">
      <alignment vertical="center" wrapText="1"/>
      <protection locked="0"/>
    </xf>
    <xf numFmtId="38" fontId="0" fillId="4" borderId="0" xfId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vertical="center" wrapText="1"/>
      <protection locked="0"/>
    </xf>
    <xf numFmtId="0" fontId="0" fillId="4" borderId="0" xfId="0" quotePrefix="1" applyFill="1" applyAlignment="1" applyProtection="1">
      <alignment horizontal="right" vertical="center"/>
      <protection locked="0"/>
    </xf>
    <xf numFmtId="0" fontId="28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left" vertical="center"/>
      <protection locked="0"/>
    </xf>
    <xf numFmtId="0" fontId="31" fillId="4" borderId="0" xfId="0" applyFont="1" applyFill="1" applyAlignment="1" applyProtection="1">
      <alignment vertical="top"/>
      <protection locked="0"/>
    </xf>
    <xf numFmtId="0" fontId="32" fillId="0" borderId="0" xfId="0" applyFont="1" applyProtection="1">
      <alignment vertical="center"/>
      <protection locked="0"/>
    </xf>
    <xf numFmtId="0" fontId="33" fillId="0" borderId="0" xfId="0" applyFont="1" applyAlignment="1" applyProtection="1">
      <alignment horizontal="right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16" xfId="0" applyFont="1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 applyProtection="1">
      <alignment vertical="center" wrapText="1"/>
      <protection locked="0"/>
    </xf>
    <xf numFmtId="0" fontId="3" fillId="4" borderId="71" xfId="0" applyFont="1" applyFill="1" applyBorder="1" applyAlignment="1" applyProtection="1">
      <alignment vertical="center" wrapText="1"/>
      <protection locked="0"/>
    </xf>
    <xf numFmtId="14" fontId="0" fillId="0" borderId="0" xfId="0" applyNumberForma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21" fillId="3" borderId="5" xfId="0" applyFont="1" applyFill="1" applyBorder="1" applyAlignment="1" applyProtection="1">
      <alignment horizontal="left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55" fontId="21" fillId="3" borderId="1" xfId="0" applyNumberFormat="1" applyFont="1" applyFill="1" applyBorder="1" applyAlignment="1" applyProtection="1">
      <alignment horizontal="center" vertical="center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2" fillId="3" borderId="22" xfId="0" applyFont="1" applyFill="1" applyBorder="1" applyAlignment="1" applyProtection="1">
      <alignment horizontal="left" vertical="center" wrapText="1"/>
      <protection locked="0"/>
    </xf>
    <xf numFmtId="0" fontId="9" fillId="9" borderId="23" xfId="0" applyFont="1" applyFill="1" applyBorder="1" applyAlignment="1" applyProtection="1">
      <alignment vertical="center" wrapText="1"/>
      <protection locked="0"/>
    </xf>
    <xf numFmtId="0" fontId="0" fillId="9" borderId="70" xfId="0" applyFill="1" applyBorder="1" applyProtection="1">
      <alignment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0" xfId="0" applyFill="1" applyProtection="1">
      <alignment vertical="center"/>
      <protection locked="0"/>
    </xf>
    <xf numFmtId="0" fontId="9" fillId="9" borderId="0" xfId="0" applyFont="1" applyFill="1" applyProtection="1">
      <alignment vertical="center"/>
      <protection locked="0"/>
    </xf>
    <xf numFmtId="0" fontId="0" fillId="9" borderId="6" xfId="0" applyFill="1" applyBorder="1" applyProtection="1">
      <alignment vertical="center"/>
      <protection locked="0"/>
    </xf>
    <xf numFmtId="0" fontId="14" fillId="9" borderId="23" xfId="0" applyFont="1" applyFill="1" applyBorder="1" applyProtection="1">
      <alignment vertical="center"/>
      <protection locked="0"/>
    </xf>
    <xf numFmtId="38" fontId="9" fillId="9" borderId="23" xfId="1" applyFont="1" applyFill="1" applyBorder="1" applyAlignment="1" applyProtection="1">
      <alignment vertical="center" wrapText="1"/>
      <protection locked="0"/>
    </xf>
    <xf numFmtId="0" fontId="17" fillId="3" borderId="26" xfId="0" applyFont="1" applyFill="1" applyBorder="1" applyProtection="1">
      <alignment vertical="center"/>
      <protection locked="0"/>
    </xf>
    <xf numFmtId="38" fontId="21" fillId="3" borderId="4" xfId="1" applyFont="1" applyFill="1" applyBorder="1" applyAlignment="1" applyProtection="1">
      <alignment horizontal="right" vertical="center"/>
      <protection locked="0"/>
    </xf>
    <xf numFmtId="38" fontId="21" fillId="3" borderId="1" xfId="1" applyFont="1" applyFill="1" applyBorder="1" applyAlignment="1" applyProtection="1">
      <alignment horizontal="right" vertical="center"/>
      <protection locked="0"/>
    </xf>
    <xf numFmtId="38" fontId="21" fillId="3" borderId="24" xfId="1" applyFont="1" applyFill="1" applyBorder="1" applyAlignment="1" applyProtection="1">
      <alignment horizontal="right" vertical="center"/>
      <protection locked="0"/>
    </xf>
    <xf numFmtId="0" fontId="26" fillId="9" borderId="13" xfId="0" applyFont="1" applyFill="1" applyBorder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shrinkToFit="1"/>
      <protection locked="0"/>
    </xf>
    <xf numFmtId="0" fontId="8" fillId="9" borderId="80" xfId="0" applyFont="1" applyFill="1" applyBorder="1" applyProtection="1">
      <alignment vertical="center"/>
      <protection locked="0"/>
    </xf>
    <xf numFmtId="0" fontId="22" fillId="9" borderId="14" xfId="0" applyFon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38" fontId="0" fillId="0" borderId="39" xfId="1" applyFont="1" applyBorder="1" applyAlignment="1" applyProtection="1">
      <alignment vertical="center" shrinkToFit="1"/>
      <protection locked="0"/>
    </xf>
    <xf numFmtId="38" fontId="0" fillId="8" borderId="3" xfId="1" applyFont="1" applyFill="1" applyBorder="1" applyAlignment="1" applyProtection="1">
      <alignment vertical="center" shrinkToFit="1"/>
      <protection locked="0"/>
    </xf>
    <xf numFmtId="38" fontId="0" fillId="8" borderId="61" xfId="1" applyFont="1" applyFill="1" applyBorder="1" applyAlignment="1" applyProtection="1">
      <alignment vertical="center" shrinkToFit="1"/>
      <protection locked="0"/>
    </xf>
    <xf numFmtId="38" fontId="0" fillId="0" borderId="38" xfId="1" applyFont="1" applyFill="1" applyBorder="1" applyAlignment="1" applyProtection="1">
      <alignment vertical="center" shrinkToFit="1"/>
      <protection locked="0"/>
    </xf>
    <xf numFmtId="14" fontId="9" fillId="0" borderId="0" xfId="0" applyNumberFormat="1" applyFont="1" applyProtection="1">
      <alignment vertical="center"/>
      <protection locked="0"/>
    </xf>
    <xf numFmtId="0" fontId="38" fillId="0" borderId="0" xfId="0" applyFont="1" applyProtection="1">
      <alignment vertical="center"/>
      <protection locked="0"/>
    </xf>
    <xf numFmtId="0" fontId="26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alignment vertical="center"/>
      <protection locked="0"/>
    </xf>
    <xf numFmtId="38" fontId="0" fillId="0" borderId="1" xfId="1" applyFont="1" applyBorder="1" applyProtection="1">
      <alignment vertical="center"/>
      <protection locked="0"/>
    </xf>
    <xf numFmtId="0" fontId="0" fillId="2" borderId="1" xfId="0" quotePrefix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6" borderId="3" xfId="0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Protection="1">
      <alignment vertical="center"/>
      <protection locked="0"/>
    </xf>
    <xf numFmtId="0" fontId="1" fillId="6" borderId="3" xfId="0" applyFont="1" applyFill="1" applyBorder="1" applyProtection="1">
      <alignment vertical="center"/>
      <protection locked="0"/>
    </xf>
    <xf numFmtId="176" fontId="1" fillId="6" borderId="3" xfId="0" applyNumberFormat="1" applyFont="1" applyFill="1" applyBorder="1" applyAlignment="1" applyProtection="1">
      <alignment horizontal="center" vertical="center"/>
      <protection locked="0"/>
    </xf>
    <xf numFmtId="176" fontId="1" fillId="6" borderId="1" xfId="0" applyNumberFormat="1" applyFont="1" applyFill="1" applyBorder="1" applyAlignment="1" applyProtection="1">
      <alignment horizontal="center" vertical="center"/>
      <protection locked="0"/>
    </xf>
    <xf numFmtId="38" fontId="0" fillId="2" borderId="51" xfId="1" applyFont="1" applyFill="1" applyBorder="1" applyAlignment="1" applyProtection="1">
      <alignment vertical="center" shrinkToFit="1"/>
      <protection locked="0"/>
    </xf>
    <xf numFmtId="38" fontId="0" fillId="2" borderId="53" xfId="1" applyFont="1" applyFill="1" applyBorder="1" applyAlignment="1" applyProtection="1">
      <alignment vertical="center" shrinkToFit="1"/>
      <protection locked="0"/>
    </xf>
    <xf numFmtId="38" fontId="0" fillId="8" borderId="64" xfId="1" applyFont="1" applyFill="1" applyBorder="1" applyAlignment="1" applyProtection="1">
      <alignment horizontal="left" vertical="center" shrinkToFit="1"/>
      <protection locked="0"/>
    </xf>
    <xf numFmtId="38" fontId="0" fillId="2" borderId="63" xfId="1" applyFont="1" applyFill="1" applyBorder="1" applyAlignment="1" applyProtection="1">
      <alignment vertical="center" shrinkToFit="1"/>
      <protection locked="0"/>
    </xf>
    <xf numFmtId="38" fontId="0" fillId="2" borderId="42" xfId="1" applyFont="1" applyFill="1" applyBorder="1" applyAlignment="1" applyProtection="1">
      <alignment vertical="center" shrinkToFit="1"/>
      <protection locked="0"/>
    </xf>
    <xf numFmtId="38" fontId="0" fillId="2" borderId="40" xfId="1" applyFont="1" applyFill="1" applyBorder="1" applyAlignment="1" applyProtection="1">
      <alignment vertical="center" shrinkToFit="1"/>
      <protection locked="0"/>
    </xf>
    <xf numFmtId="38" fontId="0" fillId="2" borderId="50" xfId="1" applyFont="1" applyFill="1" applyBorder="1" applyAlignment="1" applyProtection="1">
      <alignment vertical="center" shrinkToFit="1"/>
      <protection locked="0"/>
    </xf>
    <xf numFmtId="38" fontId="0" fillId="2" borderId="1" xfId="1" applyFont="1" applyFill="1" applyBorder="1" applyAlignment="1" applyProtection="1">
      <alignment vertical="center" shrinkToFit="1"/>
      <protection locked="0"/>
    </xf>
    <xf numFmtId="38" fontId="0" fillId="2" borderId="3" xfId="1" applyFont="1" applyFill="1" applyBorder="1" applyAlignment="1" applyProtection="1">
      <alignment vertical="center" shrinkToFit="1"/>
      <protection locked="0"/>
    </xf>
    <xf numFmtId="38" fontId="0" fillId="2" borderId="39" xfId="1" applyFont="1" applyFill="1" applyBorder="1" applyAlignment="1" applyProtection="1">
      <alignment vertical="center" shrinkToFit="1"/>
      <protection locked="0"/>
    </xf>
    <xf numFmtId="38" fontId="0" fillId="2" borderId="60" xfId="1" applyFont="1" applyFill="1" applyBorder="1" applyAlignment="1" applyProtection="1">
      <alignment vertical="center" shrinkToFit="1"/>
      <protection locked="0"/>
    </xf>
    <xf numFmtId="38" fontId="0" fillId="2" borderId="52" xfId="1" applyFont="1" applyFill="1" applyBorder="1" applyAlignment="1" applyProtection="1">
      <alignment vertical="center" shrinkToFit="1"/>
      <protection locked="0"/>
    </xf>
    <xf numFmtId="38" fontId="0" fillId="2" borderId="38" xfId="1" applyFont="1" applyFill="1" applyBorder="1" applyAlignment="1" applyProtection="1">
      <alignment vertical="center" shrinkToFit="1"/>
      <protection locked="0"/>
    </xf>
    <xf numFmtId="38" fontId="0" fillId="2" borderId="61" xfId="1" applyFont="1" applyFill="1" applyBorder="1" applyAlignment="1" applyProtection="1">
      <alignment vertical="center" shrinkToFit="1"/>
      <protection locked="0"/>
    </xf>
    <xf numFmtId="38" fontId="0" fillId="2" borderId="54" xfId="1" applyFont="1" applyFill="1" applyBorder="1" applyAlignment="1" applyProtection="1">
      <alignment vertical="center" shrinkToFit="1"/>
      <protection locked="0"/>
    </xf>
    <xf numFmtId="38" fontId="0" fillId="2" borderId="53" xfId="1" applyFont="1" applyFill="1" applyBorder="1" applyAlignment="1" applyProtection="1">
      <alignment horizontal="right" vertical="center" shrinkToFit="1"/>
      <protection locked="0"/>
    </xf>
    <xf numFmtId="38" fontId="0" fillId="2" borderId="52" xfId="1" applyFont="1" applyFill="1" applyBorder="1" applyAlignment="1" applyProtection="1">
      <alignment horizontal="right" vertical="center" shrinkToFit="1"/>
      <protection locked="0"/>
    </xf>
    <xf numFmtId="38" fontId="0" fillId="2" borderId="44" xfId="1" applyFont="1" applyFill="1" applyBorder="1" applyAlignment="1" applyProtection="1">
      <alignment vertical="center" shrinkToFit="1"/>
      <protection locked="0"/>
    </xf>
    <xf numFmtId="38" fontId="0" fillId="2" borderId="37" xfId="1" applyFont="1" applyFill="1" applyBorder="1" applyAlignment="1" applyProtection="1">
      <alignment vertical="center" shrinkToFit="1"/>
      <protection locked="0"/>
    </xf>
    <xf numFmtId="38" fontId="0" fillId="2" borderId="55" xfId="1" applyFont="1" applyFill="1" applyBorder="1" applyAlignment="1" applyProtection="1">
      <alignment vertical="center" shrinkToFit="1"/>
      <protection locked="0"/>
    </xf>
    <xf numFmtId="38" fontId="0" fillId="2" borderId="48" xfId="1" applyFont="1" applyFill="1" applyBorder="1" applyAlignment="1" applyProtection="1">
      <alignment vertical="center" shrinkToFit="1"/>
      <protection locked="0"/>
    </xf>
    <xf numFmtId="38" fontId="0" fillId="2" borderId="62" xfId="1" applyFont="1" applyFill="1" applyBorder="1" applyAlignment="1" applyProtection="1">
      <alignment vertical="center" shrinkToFi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38" fontId="0" fillId="2" borderId="23" xfId="1" applyFont="1" applyFill="1" applyBorder="1" applyAlignment="1" applyProtection="1">
      <alignment horizontal="right" vertical="center"/>
      <protection locked="0"/>
    </xf>
    <xf numFmtId="38" fontId="0" fillId="2" borderId="74" xfId="1" applyFont="1" applyFill="1" applyBorder="1" applyAlignment="1" applyProtection="1">
      <alignment horizontal="right" vertical="center"/>
      <protection locked="0"/>
    </xf>
    <xf numFmtId="38" fontId="0" fillId="3" borderId="39" xfId="1" applyFont="1" applyFill="1" applyBorder="1" applyAlignment="1" applyProtection="1">
      <alignment horizontal="right" vertical="center"/>
      <protection locked="0"/>
    </xf>
    <xf numFmtId="38" fontId="0" fillId="2" borderId="25" xfId="1" applyFont="1" applyFill="1" applyBorder="1" applyAlignment="1" applyProtection="1">
      <alignment horizontal="right" vertical="center"/>
      <protection locked="0"/>
    </xf>
    <xf numFmtId="38" fontId="0" fillId="2" borderId="44" xfId="1" applyFont="1" applyFill="1" applyBorder="1" applyAlignment="1" applyProtection="1">
      <alignment horizontal="right" vertical="center"/>
      <protection locked="0"/>
    </xf>
    <xf numFmtId="38" fontId="0" fillId="2" borderId="1" xfId="1" applyFont="1" applyFill="1" applyBorder="1" applyAlignment="1" applyProtection="1">
      <alignment horizontal="right" vertical="center"/>
      <protection locked="0"/>
    </xf>
    <xf numFmtId="38" fontId="0" fillId="2" borderId="24" xfId="1" applyFont="1" applyFill="1" applyBorder="1" applyAlignment="1" applyProtection="1">
      <alignment horizontal="right" vertical="center"/>
      <protection locked="0"/>
    </xf>
    <xf numFmtId="0" fontId="0" fillId="4" borderId="0" xfId="0" applyFill="1" applyAlignment="1">
      <alignment horizontal="right" vertical="center"/>
    </xf>
    <xf numFmtId="38" fontId="17" fillId="3" borderId="39" xfId="1" applyFont="1" applyFill="1" applyBorder="1" applyAlignment="1" applyProtection="1">
      <alignment horizontal="right" vertical="center"/>
      <protection locked="0"/>
    </xf>
    <xf numFmtId="38" fontId="39" fillId="2" borderId="26" xfId="1" applyFont="1" applyFill="1" applyBorder="1" applyProtection="1">
      <alignment vertical="center"/>
      <protection locked="0"/>
    </xf>
    <xf numFmtId="0" fontId="0" fillId="4" borderId="74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Protection="1">
      <alignment vertical="center"/>
      <protection locked="0"/>
    </xf>
    <xf numFmtId="0" fontId="6" fillId="2" borderId="13" xfId="0" applyFont="1" applyFill="1" applyBorder="1" applyProtection="1">
      <alignment vertical="center"/>
      <protection locked="0"/>
    </xf>
    <xf numFmtId="0" fontId="6" fillId="2" borderId="14" xfId="0" applyFont="1" applyFill="1" applyBorder="1" applyProtection="1">
      <alignment vertical="center"/>
      <protection locked="0"/>
    </xf>
    <xf numFmtId="0" fontId="4" fillId="5" borderId="12" xfId="0" applyFont="1" applyFill="1" applyBorder="1" applyAlignment="1" applyProtection="1">
      <alignment vertical="center" wrapText="1"/>
      <protection locked="0"/>
    </xf>
    <xf numFmtId="0" fontId="4" fillId="5" borderId="13" xfId="0" applyFont="1" applyFill="1" applyBorder="1" applyAlignment="1" applyProtection="1">
      <alignment vertical="center" wrapText="1"/>
      <protection locked="0"/>
    </xf>
    <xf numFmtId="0" fontId="17" fillId="9" borderId="27" xfId="0" applyFont="1" applyFill="1" applyBorder="1" applyAlignment="1" applyProtection="1">
      <alignment horizontal="center" vertical="top" wrapText="1"/>
      <protection locked="0"/>
    </xf>
    <xf numFmtId="0" fontId="17" fillId="9" borderId="28" xfId="0" applyFont="1" applyFill="1" applyBorder="1" applyAlignment="1" applyProtection="1">
      <alignment horizontal="center" vertical="top" wrapText="1"/>
      <protection locked="0"/>
    </xf>
    <xf numFmtId="0" fontId="17" fillId="9" borderId="29" xfId="0" applyFont="1" applyFill="1" applyBorder="1" applyAlignment="1" applyProtection="1">
      <alignment horizontal="center" vertical="top" wrapText="1"/>
      <protection locked="0"/>
    </xf>
    <xf numFmtId="0" fontId="17" fillId="9" borderId="30" xfId="0" applyFont="1" applyFill="1" applyBorder="1" applyAlignment="1" applyProtection="1">
      <alignment horizontal="center" vertical="top" wrapText="1"/>
      <protection locked="0"/>
    </xf>
    <xf numFmtId="0" fontId="17" fillId="9" borderId="31" xfId="0" applyFont="1" applyFill="1" applyBorder="1" applyAlignment="1" applyProtection="1">
      <alignment horizontal="center" vertical="top" wrapText="1"/>
      <protection locked="0"/>
    </xf>
    <xf numFmtId="0" fontId="17" fillId="9" borderId="32" xfId="0" applyFont="1" applyFill="1" applyBorder="1" applyAlignment="1" applyProtection="1">
      <alignment horizontal="center" vertical="top" wrapText="1"/>
      <protection locked="0"/>
    </xf>
    <xf numFmtId="0" fontId="0" fillId="5" borderId="65" xfId="0" applyFill="1" applyBorder="1" applyAlignment="1" applyProtection="1">
      <alignment horizontal="left" vertical="center" wrapText="1"/>
      <protection locked="0"/>
    </xf>
    <xf numFmtId="0" fontId="0" fillId="5" borderId="6" xfId="0" applyFill="1" applyBorder="1" applyAlignment="1" applyProtection="1">
      <alignment horizontal="left" vertical="center" wrapText="1"/>
      <protection locked="0"/>
    </xf>
    <xf numFmtId="38" fontId="0" fillId="2" borderId="78" xfId="1" applyFont="1" applyFill="1" applyBorder="1" applyAlignment="1" applyProtection="1">
      <alignment vertical="center" wrapText="1"/>
      <protection locked="0"/>
    </xf>
    <xf numFmtId="38" fontId="0" fillId="2" borderId="79" xfId="1" applyFont="1" applyFill="1" applyBorder="1" applyAlignment="1" applyProtection="1">
      <alignment vertical="center" wrapText="1"/>
      <protection locked="0"/>
    </xf>
    <xf numFmtId="0" fontId="3" fillId="4" borderId="72" xfId="0" applyFont="1" applyFill="1" applyBorder="1" applyAlignment="1" applyProtection="1">
      <alignment vertical="center" wrapText="1"/>
      <protection locked="0"/>
    </xf>
    <xf numFmtId="0" fontId="3" fillId="4" borderId="59" xfId="0" applyFont="1" applyFill="1" applyBorder="1" applyAlignment="1" applyProtection="1">
      <alignment vertical="center" wrapText="1"/>
      <protection locked="0"/>
    </xf>
    <xf numFmtId="0" fontId="0" fillId="4" borderId="75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66" xfId="0" applyFill="1" applyBorder="1" applyAlignment="1" applyProtection="1">
      <alignment vertical="center" wrapText="1"/>
      <protection locked="0"/>
    </xf>
    <xf numFmtId="0" fontId="0" fillId="4" borderId="73" xfId="0" applyFill="1" applyBorder="1" applyAlignment="1" applyProtection="1">
      <alignment vertical="center" wrapText="1"/>
      <protection locked="0"/>
    </xf>
    <xf numFmtId="0" fontId="0" fillId="4" borderId="9" xfId="0" applyFill="1" applyBorder="1" applyAlignment="1" applyProtection="1">
      <alignment vertical="center" wrapText="1"/>
      <protection locked="0"/>
    </xf>
    <xf numFmtId="0" fontId="0" fillId="4" borderId="71" xfId="0" applyFill="1" applyBorder="1" applyAlignment="1" applyProtection="1">
      <alignment vertical="center" wrapText="1"/>
      <protection locked="0"/>
    </xf>
    <xf numFmtId="0" fontId="36" fillId="5" borderId="10" xfId="0" quotePrefix="1" applyFont="1" applyFill="1" applyBorder="1" applyAlignment="1" applyProtection="1">
      <alignment vertical="center" wrapText="1"/>
      <protection locked="0"/>
    </xf>
    <xf numFmtId="0" fontId="36" fillId="5" borderId="9" xfId="0" applyFont="1" applyFill="1" applyBorder="1" applyAlignment="1" applyProtection="1">
      <alignment vertical="center" wrapText="1"/>
      <protection locked="0"/>
    </xf>
    <xf numFmtId="0" fontId="22" fillId="3" borderId="2" xfId="0" applyFont="1" applyFill="1" applyBorder="1" applyAlignment="1" applyProtection="1">
      <alignment horizontal="left" vertical="center" wrapText="1"/>
      <protection locked="0"/>
    </xf>
    <xf numFmtId="0" fontId="22" fillId="3" borderId="5" xfId="0" applyFont="1" applyFill="1" applyBorder="1" applyAlignment="1" applyProtection="1">
      <alignment horizontal="left" vertical="center" wrapText="1"/>
      <protection locked="0"/>
    </xf>
    <xf numFmtId="0" fontId="22" fillId="3" borderId="18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0" fontId="8" fillId="3" borderId="18" xfId="0" applyFont="1" applyFill="1" applyBorder="1" applyAlignment="1" applyProtection="1">
      <alignment horizontal="left" vertical="center" wrapText="1"/>
      <protection locked="0"/>
    </xf>
    <xf numFmtId="0" fontId="8" fillId="3" borderId="15" xfId="0" applyFont="1" applyFill="1" applyBorder="1" applyAlignment="1" applyProtection="1">
      <alignment horizontal="left" vertical="center" wrapText="1"/>
      <protection locked="0"/>
    </xf>
    <xf numFmtId="0" fontId="8" fillId="3" borderId="16" xfId="0" applyFont="1" applyFill="1" applyBorder="1" applyAlignment="1" applyProtection="1">
      <alignment horizontal="left" vertical="center" wrapText="1"/>
      <protection locked="0"/>
    </xf>
    <xf numFmtId="0" fontId="8" fillId="3" borderId="20" xfId="0" applyFont="1" applyFill="1" applyBorder="1" applyAlignment="1" applyProtection="1">
      <alignment horizontal="left" vertical="center"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5" borderId="16" xfId="0" applyFill="1" applyBorder="1" applyAlignment="1" applyProtection="1">
      <alignment vertical="center" wrapText="1"/>
      <protection locked="0"/>
    </xf>
    <xf numFmtId="0" fontId="0" fillId="5" borderId="56" xfId="0" applyFill="1" applyBorder="1" applyAlignment="1" applyProtection="1">
      <alignment horizontal="left" vertical="center" wrapText="1"/>
      <protection locked="0"/>
    </xf>
    <xf numFmtId="0" fontId="0" fillId="5" borderId="57" xfId="0" applyFill="1" applyBorder="1" applyAlignment="1" applyProtection="1">
      <alignment horizontal="left" vertical="center" wrapText="1"/>
      <protection locked="0"/>
    </xf>
    <xf numFmtId="0" fontId="22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0" fillId="5" borderId="11" xfId="0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  <xf numFmtId="0" fontId="0" fillId="5" borderId="17" xfId="0" applyFill="1" applyBorder="1" applyAlignment="1" applyProtection="1">
      <alignment vertical="center" wrapText="1"/>
      <protection locked="0"/>
    </xf>
    <xf numFmtId="0" fontId="0" fillId="5" borderId="5" xfId="0" applyFill="1" applyBorder="1" applyAlignment="1" applyProtection="1">
      <alignment vertical="center" wrapText="1"/>
      <protection locked="0"/>
    </xf>
    <xf numFmtId="0" fontId="0" fillId="5" borderId="11" xfId="0" applyFill="1" applyBorder="1" applyAlignment="1" applyProtection="1">
      <alignment horizontal="left" vertical="center" wrapText="1"/>
      <protection locked="0"/>
    </xf>
    <xf numFmtId="0" fontId="0" fillId="5" borderId="7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wrapText="1"/>
      <protection locked="0"/>
    </xf>
    <xf numFmtId="0" fontId="32" fillId="4" borderId="7" xfId="0" applyFont="1" applyFill="1" applyBorder="1" applyAlignment="1" applyProtection="1">
      <alignment wrapText="1"/>
      <protection locked="0"/>
    </xf>
    <xf numFmtId="0" fontId="32" fillId="4" borderId="8" xfId="0" applyFont="1" applyFill="1" applyBorder="1" applyAlignment="1" applyProtection="1">
      <alignment wrapText="1"/>
      <protection locked="0"/>
    </xf>
    <xf numFmtId="0" fontId="0" fillId="4" borderId="74" xfId="0" applyFill="1" applyBorder="1" applyAlignment="1" applyProtection="1">
      <alignment horizontal="center" vertical="center" wrapText="1"/>
      <protection locked="0"/>
    </xf>
    <xf numFmtId="0" fontId="9" fillId="4" borderId="77" xfId="0" applyFont="1" applyFill="1" applyBorder="1" applyAlignment="1" applyProtection="1">
      <alignment horizontal="center" vertical="center" wrapText="1"/>
      <protection locked="0"/>
    </xf>
    <xf numFmtId="0" fontId="9" fillId="4" borderId="76" xfId="0" applyFont="1" applyFill="1" applyBorder="1" applyAlignment="1" applyProtection="1">
      <alignment horizontal="center" vertical="center" wrapText="1"/>
      <protection locked="0"/>
    </xf>
    <xf numFmtId="0" fontId="0" fillId="5" borderId="65" xfId="0" applyFill="1" applyBorder="1" applyAlignment="1" applyProtection="1">
      <alignment vertical="center" wrapText="1"/>
      <protection locked="0"/>
    </xf>
    <xf numFmtId="0" fontId="0" fillId="5" borderId="6" xfId="0" applyFill="1" applyBorder="1" applyAlignment="1" applyProtection="1">
      <alignment vertical="center" wrapText="1"/>
      <protection locked="0"/>
    </xf>
    <xf numFmtId="0" fontId="38" fillId="0" borderId="12" xfId="0" applyFont="1" applyBorder="1" applyProtection="1">
      <alignment vertical="center"/>
      <protection locked="0"/>
    </xf>
    <xf numFmtId="0" fontId="38" fillId="0" borderId="14" xfId="0" applyFont="1" applyBorder="1" applyProtection="1">
      <alignment vertical="center"/>
      <protection locked="0"/>
    </xf>
    <xf numFmtId="0" fontId="0" fillId="3" borderId="1" xfId="0" applyFill="1" applyBorder="1" applyAlignment="1" applyProtection="1">
      <alignment horizontal="distributed" vertical="center"/>
      <protection locked="0"/>
    </xf>
    <xf numFmtId="0" fontId="0" fillId="3" borderId="2" xfId="0" applyFill="1" applyBorder="1" applyAlignment="1" applyProtection="1">
      <alignment horizontal="distributed" vertical="center"/>
      <protection locked="0"/>
    </xf>
    <xf numFmtId="0" fontId="0" fillId="3" borderId="44" xfId="0" applyFill="1" applyBorder="1" applyAlignment="1" applyProtection="1">
      <alignment horizontal="distributed" vertical="center"/>
      <protection locked="0"/>
    </xf>
    <xf numFmtId="0" fontId="0" fillId="3" borderId="36" xfId="0" applyFill="1" applyBorder="1" applyAlignment="1" applyProtection="1">
      <alignment horizontal="distributed" vertical="center"/>
      <protection locked="0"/>
    </xf>
    <xf numFmtId="0" fontId="0" fillId="0" borderId="48" xfId="0" applyBorder="1" applyAlignment="1" applyProtection="1">
      <alignment horizontal="distributed" vertical="center"/>
      <protection locked="0"/>
    </xf>
    <xf numFmtId="0" fontId="0" fillId="0" borderId="47" xfId="0" applyBorder="1" applyAlignment="1" applyProtection="1">
      <alignment horizontal="distributed" vertical="center"/>
      <protection locked="0"/>
    </xf>
    <xf numFmtId="0" fontId="0" fillId="4" borderId="40" xfId="0" applyFill="1" applyBorder="1" applyAlignment="1" applyProtection="1">
      <alignment horizontal="left" vertical="center"/>
      <protection locked="0"/>
    </xf>
    <xf numFmtId="0" fontId="0" fillId="4" borderId="41" xfId="0" applyFill="1" applyBorder="1" applyAlignment="1" applyProtection="1">
      <alignment horizontal="left" vertical="center"/>
      <protection locked="0"/>
    </xf>
    <xf numFmtId="0" fontId="0" fillId="4" borderId="43" xfId="0" applyFill="1" applyBorder="1" applyAlignment="1" applyProtection="1">
      <alignment horizontal="distributed" vertical="center" textRotation="255"/>
      <protection locked="0"/>
    </xf>
    <xf numFmtId="0" fontId="0" fillId="4" borderId="44" xfId="0" applyFill="1" applyBorder="1" applyAlignment="1" applyProtection="1">
      <alignment horizontal="distributed" vertical="center" textRotation="255"/>
      <protection locked="0"/>
    </xf>
    <xf numFmtId="0" fontId="0" fillId="4" borderId="45" xfId="0" applyFill="1" applyBorder="1" applyAlignment="1" applyProtection="1">
      <alignment horizontal="distributed" vertical="center" textRotation="255"/>
      <protection locked="0"/>
    </xf>
    <xf numFmtId="0" fontId="8" fillId="4" borderId="43" xfId="0" applyFont="1" applyFill="1" applyBorder="1" applyAlignment="1" applyProtection="1">
      <alignment horizontal="distributed" vertical="center" wrapText="1"/>
      <protection locked="0"/>
    </xf>
    <xf numFmtId="0" fontId="3" fillId="4" borderId="44" xfId="0" applyFont="1" applyFill="1" applyBorder="1" applyAlignment="1" applyProtection="1">
      <alignment horizontal="distributed" vertical="center" wrapText="1"/>
      <protection locked="0"/>
    </xf>
    <xf numFmtId="0" fontId="3" fillId="4" borderId="4" xfId="0" applyFont="1" applyFill="1" applyBorder="1" applyAlignment="1" applyProtection="1">
      <alignment horizontal="distributed" vertical="center" wrapText="1"/>
      <protection locked="0"/>
    </xf>
    <xf numFmtId="0" fontId="3" fillId="4" borderId="39" xfId="0" applyFont="1" applyFill="1" applyBorder="1" applyAlignment="1" applyProtection="1">
      <alignment horizontal="distributed" vertical="center"/>
      <protection locked="0"/>
    </xf>
    <xf numFmtId="0" fontId="3" fillId="4" borderId="44" xfId="0" applyFont="1" applyFill="1" applyBorder="1" applyAlignment="1" applyProtection="1">
      <alignment horizontal="distributed" vertical="center"/>
      <protection locked="0"/>
    </xf>
    <xf numFmtId="0" fontId="3" fillId="4" borderId="4" xfId="0" applyFont="1" applyFill="1" applyBorder="1" applyAlignment="1" applyProtection="1">
      <alignment horizontal="distributed" vertical="center"/>
      <protection locked="0"/>
    </xf>
    <xf numFmtId="0" fontId="0" fillId="7" borderId="46" xfId="0" applyFill="1" applyBorder="1" applyAlignment="1" applyProtection="1">
      <alignment horizontal="distributed" vertical="center"/>
      <protection locked="0"/>
    </xf>
    <xf numFmtId="0" fontId="0" fillId="7" borderId="58" xfId="0" applyFill="1" applyBorder="1" applyAlignment="1" applyProtection="1">
      <alignment horizontal="distributed" vertical="center"/>
      <protection locked="0"/>
    </xf>
    <xf numFmtId="0" fontId="0" fillId="4" borderId="43" xfId="0" applyFill="1" applyBorder="1" applyAlignment="1" applyProtection="1">
      <alignment horizontal="distributed" vertical="center" wrapText="1"/>
      <protection locked="0"/>
    </xf>
    <xf numFmtId="0" fontId="0" fillId="4" borderId="44" xfId="0" applyFill="1" applyBorder="1" applyAlignment="1" applyProtection="1">
      <alignment horizontal="distributed" vertical="center" wrapText="1"/>
      <protection locked="0"/>
    </xf>
    <xf numFmtId="0" fontId="0" fillId="4" borderId="4" xfId="0" applyFill="1" applyBorder="1" applyAlignment="1" applyProtection="1">
      <alignment horizontal="distributed" vertical="center" wrapText="1"/>
      <protection locked="0"/>
    </xf>
    <xf numFmtId="0" fontId="0" fillId="4" borderId="1" xfId="0" applyFill="1" applyBorder="1" applyAlignment="1" applyProtection="1">
      <alignment horizontal="distributed" vertical="center" wrapText="1"/>
      <protection locked="0"/>
    </xf>
    <xf numFmtId="0" fontId="0" fillId="4" borderId="39" xfId="0" applyFill="1" applyBorder="1" applyAlignment="1" applyProtection="1">
      <alignment horizontal="distributed" vertical="center"/>
      <protection locked="0"/>
    </xf>
    <xf numFmtId="0" fontId="0" fillId="4" borderId="44" xfId="0" applyFill="1" applyBorder="1" applyAlignment="1" applyProtection="1">
      <alignment horizontal="distributed" vertical="center"/>
      <protection locked="0"/>
    </xf>
    <xf numFmtId="0" fontId="0" fillId="4" borderId="4" xfId="0" applyFill="1" applyBorder="1" applyAlignment="1" applyProtection="1">
      <alignment horizontal="distributed" vertical="center"/>
      <protection locked="0"/>
    </xf>
    <xf numFmtId="0" fontId="0" fillId="7" borderId="38" xfId="0" applyFill="1" applyBorder="1" applyAlignment="1" applyProtection="1">
      <alignment horizontal="distributed" vertical="center"/>
      <protection locked="0"/>
    </xf>
    <xf numFmtId="0" fontId="16" fillId="2" borderId="12" xfId="0" applyFont="1" applyFill="1" applyBorder="1" applyAlignment="1" applyProtection="1">
      <alignment vertical="center" shrinkToFit="1"/>
      <protection locked="0"/>
    </xf>
    <xf numFmtId="0" fontId="16" fillId="2" borderId="13" xfId="0" applyFont="1" applyFill="1" applyBorder="1" applyAlignment="1" applyProtection="1">
      <alignment vertical="center" shrinkToFit="1"/>
      <protection locked="0"/>
    </xf>
    <xf numFmtId="0" fontId="16" fillId="2" borderId="14" xfId="0" applyFont="1" applyFill="1" applyBorder="1" applyAlignment="1" applyProtection="1">
      <alignment vertical="center" shrinkToFi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right" vertical="center"/>
      <protection locked="0"/>
    </xf>
    <xf numFmtId="0" fontId="0" fillId="4" borderId="33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38" fontId="8" fillId="6" borderId="1" xfId="1" applyFont="1" applyFill="1" applyBorder="1" applyAlignment="1" applyProtection="1">
      <alignment horizontal="distributed" vertical="center" textRotation="255"/>
      <protection locked="0"/>
    </xf>
    <xf numFmtId="38" fontId="3" fillId="6" borderId="38" xfId="1" applyFont="1" applyFill="1" applyBorder="1" applyAlignment="1" applyProtection="1">
      <alignment horizontal="distributed" vertical="center" textRotation="255"/>
      <protection locked="0"/>
    </xf>
    <xf numFmtId="38" fontId="0" fillId="6" borderId="1" xfId="1" applyFont="1" applyFill="1" applyBorder="1" applyAlignment="1" applyProtection="1">
      <alignment horizontal="distributed" vertical="center"/>
      <protection locked="0"/>
    </xf>
    <xf numFmtId="38" fontId="0" fillId="6" borderId="2" xfId="1" applyFont="1" applyFill="1" applyBorder="1" applyAlignment="1" applyProtection="1">
      <alignment horizontal="distributed" vertical="center"/>
      <protection locked="0"/>
    </xf>
    <xf numFmtId="38" fontId="0" fillId="6" borderId="38" xfId="1" applyFont="1" applyFill="1" applyBorder="1" applyAlignment="1" applyProtection="1">
      <alignment horizontal="distributed" vertical="center"/>
      <protection locked="0"/>
    </xf>
    <xf numFmtId="38" fontId="0" fillId="6" borderId="46" xfId="1" applyFont="1" applyFill="1" applyBorder="1" applyAlignment="1" applyProtection="1">
      <alignment horizontal="distributed" vertical="center"/>
      <protection locked="0"/>
    </xf>
    <xf numFmtId="0" fontId="33" fillId="0" borderId="6" xfId="0" applyFont="1" applyBorder="1" applyAlignment="1" applyProtection="1">
      <alignment horizontal="right" vertical="center"/>
      <protection locked="0"/>
    </xf>
    <xf numFmtId="0" fontId="33" fillId="0" borderId="72" xfId="0" applyFont="1" applyBorder="1" applyAlignment="1" applyProtection="1">
      <alignment horizontal="right" vertical="center"/>
      <protection locked="0"/>
    </xf>
    <xf numFmtId="0" fontId="13" fillId="3" borderId="5" xfId="0" applyFont="1" applyFill="1" applyBorder="1" applyAlignment="1" applyProtection="1">
      <alignment vertical="top" wrapText="1"/>
      <protection locked="0"/>
    </xf>
    <xf numFmtId="0" fontId="15" fillId="3" borderId="2" xfId="0" applyFont="1" applyFill="1" applyBorder="1" applyAlignment="1" applyProtection="1">
      <alignment horizontal="left" vertical="center" wrapText="1"/>
      <protection locked="0"/>
    </xf>
    <xf numFmtId="0" fontId="15" fillId="3" borderId="5" xfId="0" applyFont="1" applyFill="1" applyBorder="1" applyAlignment="1" applyProtection="1">
      <alignment horizontal="left" vertical="center" wrapText="1"/>
      <protection locked="0"/>
    </xf>
    <xf numFmtId="0" fontId="15" fillId="3" borderId="18" xfId="0" applyFont="1" applyFill="1" applyBorder="1" applyAlignment="1" applyProtection="1">
      <alignment horizontal="left" vertical="center" wrapText="1"/>
      <protection locked="0"/>
    </xf>
  </cellXfs>
  <cellStyles count="5">
    <cellStyle name="Hyperlink" xfId="4" xr:uid="{13B4F5DB-E79A-4EB1-8A33-D2035B0D92CD}"/>
    <cellStyle name="ハイパーリンク 2" xfId="3" xr:uid="{F66D1BA0-1A14-46B9-98E4-9A9AC71E602B}"/>
    <cellStyle name="桁区切り" xfId="1" builtinId="6"/>
    <cellStyle name="標準" xfId="0" builtinId="0"/>
    <cellStyle name="標準 2" xfId="2" xr:uid="{00000000-0005-0000-0000-000003000000}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00FF"/>
      <color rgb="FFFFCCFF"/>
      <color rgb="FFFFFF99"/>
      <color rgb="FFFFFFCC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39</xdr:row>
      <xdr:rowOff>161925</xdr:rowOff>
    </xdr:from>
    <xdr:to>
      <xdr:col>5</xdr:col>
      <xdr:colOff>771525</xdr:colOff>
      <xdr:row>39</xdr:row>
      <xdr:rowOff>276225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C0DBDF5E-55F3-4AF3-9FF9-A8C917530B72}"/>
            </a:ext>
          </a:extLst>
        </xdr:cNvPr>
        <xdr:cNvSpPr/>
      </xdr:nvSpPr>
      <xdr:spPr>
        <a:xfrm rot="10800000">
          <a:off x="5610225" y="8210550"/>
          <a:ext cx="647700" cy="11430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25</xdr:row>
      <xdr:rowOff>161925</xdr:rowOff>
    </xdr:from>
    <xdr:to>
      <xdr:col>5</xdr:col>
      <xdr:colOff>771525</xdr:colOff>
      <xdr:row>25</xdr:row>
      <xdr:rowOff>276225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A4F6234A-9A55-AB41-BDFB-1948C20F89B8}"/>
            </a:ext>
          </a:extLst>
        </xdr:cNvPr>
        <xdr:cNvSpPr/>
      </xdr:nvSpPr>
      <xdr:spPr>
        <a:xfrm rot="10800000">
          <a:off x="5467350" y="7248525"/>
          <a:ext cx="647700" cy="11430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comments2.xml" Type="http://schemas.openxmlformats.org/officeDocument/2006/relationships/comment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2D14-555B-42E4-9C8B-9BD1FEE7176C}">
  <sheetPr>
    <pageSetUpPr fitToPage="1"/>
  </sheetPr>
  <dimension ref="A2:L48"/>
  <sheetViews>
    <sheetView tabSelected="1" workbookViewId="0"/>
  </sheetViews>
  <sheetFormatPr defaultRowHeight="13.5"/>
  <cols>
    <col min="1" max="1" width="6" customWidth="1"/>
    <col min="2" max="2" width="16.5" customWidth="1"/>
    <col min="3" max="3" width="30.125" customWidth="1"/>
    <col min="4" max="4" width="11.625" customWidth="1"/>
    <col min="5" max="5" width="11.5" customWidth="1"/>
    <col min="6" max="6" width="12.875" customWidth="1"/>
    <col min="7" max="7" width="14.5" customWidth="1"/>
    <col min="8" max="8" width="20.25" customWidth="1"/>
    <col min="9" max="9" width="7.625" customWidth="1"/>
    <col min="10" max="10" width="13.375" customWidth="1"/>
    <col min="11" max="11" width="33.5" customWidth="1"/>
    <col min="12" max="12" width="2.125" customWidth="1"/>
    <col min="13" max="13" width="2.875" customWidth="1"/>
    <col min="14" max="16" width="10.125" customWidth="1"/>
    <col min="17" max="18" width="9" customWidth="1"/>
  </cols>
  <sheetData>
    <row r="2" spans="1:12" ht="21">
      <c r="B2" s="56" t="s">
        <v>142</v>
      </c>
    </row>
    <row r="4" spans="1:12" ht="19.5" customHeight="1">
      <c r="B4" t="s">
        <v>175</v>
      </c>
    </row>
    <row r="5" spans="1:12" ht="19.5" customHeight="1">
      <c r="B5" t="s">
        <v>172</v>
      </c>
    </row>
    <row r="6" spans="1:12" ht="19.5" customHeight="1">
      <c r="B6" t="s">
        <v>176</v>
      </c>
    </row>
    <row r="7" spans="1:12" ht="19.5" customHeight="1">
      <c r="B7" t="s">
        <v>143</v>
      </c>
    </row>
    <row r="8" spans="1:12" ht="19.5" customHeight="1">
      <c r="B8" t="s">
        <v>171</v>
      </c>
    </row>
    <row r="10" spans="1:12" ht="21">
      <c r="B10" s="56" t="s">
        <v>144</v>
      </c>
    </row>
    <row r="12" spans="1:12">
      <c r="B12" t="s">
        <v>145</v>
      </c>
    </row>
    <row r="13" spans="1:12">
      <c r="B13" t="s">
        <v>147</v>
      </c>
    </row>
    <row r="14" spans="1:12" ht="14.25" thickBot="1"/>
    <row r="15" spans="1:12" ht="14.25" thickBot="1">
      <c r="A15" s="11"/>
      <c r="B15" s="11"/>
      <c r="C15" s="11"/>
      <c r="D15" s="11"/>
      <c r="E15" s="11"/>
      <c r="F15" s="118" t="s">
        <v>35</v>
      </c>
      <c r="G15" s="52" t="s">
        <v>14</v>
      </c>
      <c r="H15" s="53" t="s">
        <v>15</v>
      </c>
      <c r="I15" s="54"/>
      <c r="J15" s="54"/>
      <c r="K15" s="55"/>
    </row>
    <row r="16" spans="1:12" ht="21.75" thickBot="1">
      <c r="A16" s="11"/>
      <c r="B16" s="56" t="s">
        <v>55</v>
      </c>
      <c r="C16" s="11"/>
      <c r="D16" s="57"/>
      <c r="E16" s="58"/>
      <c r="F16" s="124" t="s">
        <v>99</v>
      </c>
      <c r="G16" s="102" t="s">
        <v>36</v>
      </c>
      <c r="H16" s="189" t="str">
        <f>資金繰り表!A2</f>
        <v>手元資金集計表の提案者名欄が反映します。</v>
      </c>
      <c r="I16" s="190"/>
      <c r="J16" s="190"/>
      <c r="K16" s="191"/>
      <c r="L16" s="1"/>
    </row>
    <row r="17" spans="1:12">
      <c r="A17" s="11"/>
      <c r="B17" s="11"/>
      <c r="C17" s="11"/>
      <c r="D17" s="11"/>
      <c r="E17" s="11"/>
      <c r="F17" s="119"/>
      <c r="G17" s="120"/>
      <c r="H17" s="121"/>
      <c r="I17" s="61"/>
      <c r="J17" s="61"/>
      <c r="K17" s="61"/>
      <c r="L17" s="1"/>
    </row>
    <row r="18" spans="1:12">
      <c r="A18" s="11"/>
      <c r="B18" s="62" t="s">
        <v>86</v>
      </c>
      <c r="C18" s="11"/>
      <c r="D18" s="11"/>
      <c r="E18" s="11"/>
      <c r="F18" s="119"/>
      <c r="G18" s="119"/>
      <c r="H18" s="119"/>
      <c r="I18" s="11"/>
      <c r="J18" s="11"/>
      <c r="K18" s="11"/>
      <c r="L18" s="1"/>
    </row>
    <row r="19" spans="1:12">
      <c r="A19" s="11"/>
      <c r="B19" s="63"/>
      <c r="C19" s="62" t="s">
        <v>87</v>
      </c>
      <c r="D19" s="119"/>
      <c r="E19" s="119"/>
      <c r="F19" s="119"/>
      <c r="G19" s="119"/>
      <c r="H19" s="119"/>
      <c r="I19" s="11"/>
      <c r="J19" s="11"/>
      <c r="K19" s="11"/>
      <c r="L19" s="1"/>
    </row>
    <row r="20" spans="1:12" ht="14.25" thickBot="1">
      <c r="A20" s="11"/>
      <c r="B20" s="62" t="s">
        <v>114</v>
      </c>
      <c r="C20" s="11"/>
      <c r="D20" s="119"/>
      <c r="E20" s="119"/>
      <c r="F20" s="119"/>
      <c r="G20" s="119"/>
      <c r="H20" s="119"/>
      <c r="I20" s="11"/>
      <c r="J20" s="11"/>
      <c r="K20" s="11"/>
      <c r="L20" s="1"/>
    </row>
    <row r="21" spans="1:12" ht="34.5" customHeight="1" thickBot="1">
      <c r="A21" s="11" t="s">
        <v>148</v>
      </c>
      <c r="B21" s="192" t="s">
        <v>121</v>
      </c>
      <c r="C21" s="193"/>
      <c r="D21" s="123" t="s">
        <v>74</v>
      </c>
      <c r="E21" s="175">
        <f>資金繰り表!N3</f>
        <v>4</v>
      </c>
      <c r="F21" s="122" t="s">
        <v>115</v>
      </c>
      <c r="G21" s="116" t="s">
        <v>69</v>
      </c>
      <c r="H21" s="176">
        <v>12</v>
      </c>
      <c r="I21" s="130" t="s">
        <v>116</v>
      </c>
      <c r="J21" s="128"/>
      <c r="K21" s="131"/>
      <c r="L21" s="2"/>
    </row>
    <row r="22" spans="1:12" ht="18" customHeight="1" thickBot="1">
      <c r="A22" s="11" t="s">
        <v>149</v>
      </c>
      <c r="B22" s="64" t="s">
        <v>73</v>
      </c>
      <c r="C22" s="65"/>
      <c r="D22" s="177">
        <v>200000</v>
      </c>
      <c r="E22" s="66" t="s">
        <v>88</v>
      </c>
      <c r="F22" s="194"/>
      <c r="G22" s="195"/>
      <c r="H22" s="195"/>
      <c r="I22" s="195"/>
      <c r="J22" s="195"/>
      <c r="K22" s="196"/>
      <c r="L22" s="2"/>
    </row>
    <row r="23" spans="1:12" ht="18" customHeight="1" thickBot="1">
      <c r="A23" s="11" t="s">
        <v>150</v>
      </c>
      <c r="B23" s="98" t="s">
        <v>122</v>
      </c>
      <c r="C23" s="65"/>
      <c r="D23" s="178">
        <v>63200</v>
      </c>
      <c r="E23" s="67" t="s">
        <v>88</v>
      </c>
      <c r="F23" s="197"/>
      <c r="G23" s="198"/>
      <c r="H23" s="198"/>
      <c r="I23" s="198"/>
      <c r="J23" s="198"/>
      <c r="K23" s="199"/>
      <c r="L23" s="2"/>
    </row>
    <row r="24" spans="1:12" ht="30.75" customHeight="1" thickTop="1">
      <c r="A24" s="11" t="s">
        <v>151</v>
      </c>
      <c r="B24" s="200" t="s">
        <v>37</v>
      </c>
      <c r="C24" s="201"/>
      <c r="D24" s="202">
        <f>SUM(D26:D30)</f>
        <v>180000</v>
      </c>
      <c r="E24" s="204" t="s">
        <v>90</v>
      </c>
      <c r="F24" s="206" t="s">
        <v>137</v>
      </c>
      <c r="G24" s="207"/>
      <c r="H24" s="207"/>
      <c r="I24" s="207"/>
      <c r="J24" s="207"/>
      <c r="K24" s="208"/>
      <c r="L24" s="2"/>
    </row>
    <row r="25" spans="1:12" ht="21.75" customHeight="1" thickBot="1">
      <c r="A25" s="11" t="s">
        <v>152</v>
      </c>
      <c r="B25" s="212" t="str">
        <f>IF(資金繰り表!D16=D22+D24,"","B欄+D欄の金額は資金繰り表の小計(b1)と一致させてください。")</f>
        <v>B欄+D欄の金額は資金繰り表の小計(b1)と一致させてください。</v>
      </c>
      <c r="C25" s="213"/>
      <c r="D25" s="203"/>
      <c r="E25" s="205"/>
      <c r="F25" s="209"/>
      <c r="G25" s="210"/>
      <c r="H25" s="210"/>
      <c r="I25" s="210"/>
      <c r="J25" s="210"/>
      <c r="K25" s="211"/>
      <c r="L25" s="2"/>
    </row>
    <row r="26" spans="1:12" ht="30" customHeight="1" thickTop="1">
      <c r="A26" s="11" t="s">
        <v>153</v>
      </c>
      <c r="B26" s="68" t="s">
        <v>5</v>
      </c>
      <c r="C26" s="110" t="s">
        <v>110</v>
      </c>
      <c r="D26" s="125">
        <v>70000</v>
      </c>
      <c r="E26" s="70" t="s">
        <v>2</v>
      </c>
      <c r="F26" s="214" t="s">
        <v>95</v>
      </c>
      <c r="G26" s="215"/>
      <c r="H26" s="215"/>
      <c r="I26" s="215"/>
      <c r="J26" s="215"/>
      <c r="K26" s="216"/>
      <c r="L26" s="2"/>
    </row>
    <row r="27" spans="1:12" ht="30" customHeight="1">
      <c r="A27" s="11" t="s">
        <v>154</v>
      </c>
      <c r="B27" s="71" t="s">
        <v>5</v>
      </c>
      <c r="C27" s="110" t="s">
        <v>111</v>
      </c>
      <c r="D27" s="126">
        <v>100000</v>
      </c>
      <c r="E27" s="73" t="s">
        <v>2</v>
      </c>
      <c r="F27" s="214" t="s">
        <v>94</v>
      </c>
      <c r="G27" s="215"/>
      <c r="H27" s="215"/>
      <c r="I27" s="215"/>
      <c r="J27" s="215"/>
      <c r="K27" s="216"/>
      <c r="L27" s="2"/>
    </row>
    <row r="28" spans="1:12" ht="30" customHeight="1">
      <c r="A28" s="11" t="s">
        <v>155</v>
      </c>
      <c r="B28" s="71" t="s">
        <v>5</v>
      </c>
      <c r="C28" s="104"/>
      <c r="D28" s="72"/>
      <c r="E28" s="73" t="s">
        <v>2</v>
      </c>
      <c r="F28" s="217"/>
      <c r="G28" s="218"/>
      <c r="H28" s="218"/>
      <c r="I28" s="218"/>
      <c r="J28" s="218"/>
      <c r="K28" s="219"/>
      <c r="L28" s="2"/>
    </row>
    <row r="29" spans="1:12" ht="30" customHeight="1">
      <c r="A29" s="11" t="s">
        <v>156</v>
      </c>
      <c r="B29" s="71" t="s">
        <v>5</v>
      </c>
      <c r="C29" s="104"/>
      <c r="D29" s="72"/>
      <c r="E29" s="73" t="s">
        <v>2</v>
      </c>
      <c r="F29" s="217"/>
      <c r="G29" s="218"/>
      <c r="H29" s="218"/>
      <c r="I29" s="218"/>
      <c r="J29" s="218"/>
      <c r="K29" s="219"/>
      <c r="L29" s="2"/>
    </row>
    <row r="30" spans="1:12" ht="30" customHeight="1" thickBot="1">
      <c r="A30" s="11" t="s">
        <v>157</v>
      </c>
      <c r="B30" s="74" t="s">
        <v>5</v>
      </c>
      <c r="C30" s="105" t="s">
        <v>8</v>
      </c>
      <c r="D30" s="185">
        <v>10000</v>
      </c>
      <c r="E30" s="76" t="s">
        <v>2</v>
      </c>
      <c r="F30" s="220"/>
      <c r="G30" s="221"/>
      <c r="H30" s="221"/>
      <c r="I30" s="221"/>
      <c r="J30" s="221"/>
      <c r="K30" s="222"/>
      <c r="L30" s="2"/>
    </row>
    <row r="31" spans="1:12" ht="35.25" customHeight="1" thickTop="1">
      <c r="A31" s="11" t="s">
        <v>158</v>
      </c>
      <c r="B31" s="242" t="s">
        <v>38</v>
      </c>
      <c r="C31" s="243"/>
      <c r="D31" s="202">
        <f>SUM(D33:D38)</f>
        <v>450000</v>
      </c>
      <c r="E31" s="204" t="s">
        <v>90</v>
      </c>
      <c r="F31" s="187" t="s">
        <v>4</v>
      </c>
      <c r="G31" s="187" t="s">
        <v>7</v>
      </c>
      <c r="H31" s="187" t="s">
        <v>3</v>
      </c>
      <c r="I31" s="239" t="s">
        <v>98</v>
      </c>
      <c r="J31" s="187" t="s">
        <v>11</v>
      </c>
      <c r="K31" s="240" t="s">
        <v>66</v>
      </c>
      <c r="L31" s="2"/>
    </row>
    <row r="32" spans="1:12" ht="24.75" customHeight="1" thickBot="1">
      <c r="A32" s="11" t="s">
        <v>159</v>
      </c>
      <c r="B32" s="212" t="str">
        <f>IF(資金繰り表!D20=D31,"","E欄の金額は資金繰り表の小計(b2)と一致させてください。")</f>
        <v>E欄の金額は資金繰り表の小計(b2)と一致させてください。</v>
      </c>
      <c r="C32" s="213"/>
      <c r="D32" s="203"/>
      <c r="E32" s="205"/>
      <c r="F32" s="188"/>
      <c r="G32" s="188"/>
      <c r="H32" s="188"/>
      <c r="I32" s="188"/>
      <c r="J32" s="188"/>
      <c r="K32" s="241"/>
      <c r="L32" s="2"/>
    </row>
    <row r="33" spans="1:12" ht="30" customHeight="1" thickTop="1">
      <c r="A33" s="11" t="s">
        <v>160</v>
      </c>
      <c r="B33" s="71" t="s">
        <v>6</v>
      </c>
      <c r="C33" s="110" t="s">
        <v>100</v>
      </c>
      <c r="D33" s="125">
        <v>50000</v>
      </c>
      <c r="E33" s="73" t="s">
        <v>2</v>
      </c>
      <c r="F33" s="111" t="s">
        <v>0</v>
      </c>
      <c r="G33" s="112">
        <v>45839</v>
      </c>
      <c r="H33" s="113" t="s">
        <v>1</v>
      </c>
      <c r="I33" s="111" t="s">
        <v>9</v>
      </c>
      <c r="J33" s="114" t="s">
        <v>105</v>
      </c>
      <c r="K33" s="115" t="s">
        <v>78</v>
      </c>
      <c r="L33" s="2"/>
    </row>
    <row r="34" spans="1:12" ht="30" customHeight="1">
      <c r="A34" s="11" t="s">
        <v>161</v>
      </c>
      <c r="B34" s="71" t="s">
        <v>6</v>
      </c>
      <c r="C34" s="110" t="s">
        <v>101</v>
      </c>
      <c r="D34" s="126">
        <v>100000</v>
      </c>
      <c r="E34" s="73" t="s">
        <v>2</v>
      </c>
      <c r="F34" s="111" t="s">
        <v>0</v>
      </c>
      <c r="G34" s="112">
        <v>45870</v>
      </c>
      <c r="H34" s="113" t="s">
        <v>13</v>
      </c>
      <c r="I34" s="111" t="s">
        <v>10</v>
      </c>
      <c r="J34" s="114" t="s">
        <v>79</v>
      </c>
      <c r="K34" s="115" t="s">
        <v>123</v>
      </c>
      <c r="L34" s="2"/>
    </row>
    <row r="35" spans="1:12" ht="30" customHeight="1">
      <c r="A35" s="11" t="s">
        <v>162</v>
      </c>
      <c r="B35" s="71" t="s">
        <v>6</v>
      </c>
      <c r="C35" s="110" t="s">
        <v>102</v>
      </c>
      <c r="D35" s="126">
        <v>50000</v>
      </c>
      <c r="E35" s="73" t="s">
        <v>2</v>
      </c>
      <c r="F35" s="111" t="s">
        <v>0</v>
      </c>
      <c r="G35" s="112">
        <v>45870</v>
      </c>
      <c r="H35" s="113" t="s">
        <v>12</v>
      </c>
      <c r="I35" s="111" t="s">
        <v>10</v>
      </c>
      <c r="J35" s="114" t="s">
        <v>79</v>
      </c>
      <c r="K35" s="115" t="s">
        <v>123</v>
      </c>
      <c r="L35" s="2"/>
    </row>
    <row r="36" spans="1:12" ht="30" customHeight="1">
      <c r="A36" s="11" t="s">
        <v>163</v>
      </c>
      <c r="B36" s="71" t="s">
        <v>6</v>
      </c>
      <c r="C36" s="110" t="s">
        <v>103</v>
      </c>
      <c r="D36" s="126">
        <v>100000</v>
      </c>
      <c r="E36" s="73" t="s">
        <v>2</v>
      </c>
      <c r="F36" s="111" t="s">
        <v>0</v>
      </c>
      <c r="G36" s="112">
        <v>45962</v>
      </c>
      <c r="H36" s="113" t="s">
        <v>106</v>
      </c>
      <c r="I36" s="111" t="s">
        <v>10</v>
      </c>
      <c r="J36" s="114" t="s">
        <v>79</v>
      </c>
      <c r="K36" s="115" t="s">
        <v>124</v>
      </c>
      <c r="L36" s="2"/>
    </row>
    <row r="37" spans="1:12" ht="30" customHeight="1">
      <c r="A37" s="11" t="s">
        <v>164</v>
      </c>
      <c r="B37" s="71" t="s">
        <v>6</v>
      </c>
      <c r="C37" s="110" t="s">
        <v>104</v>
      </c>
      <c r="D37" s="126">
        <v>100000</v>
      </c>
      <c r="E37" s="73" t="s">
        <v>2</v>
      </c>
      <c r="F37" s="111" t="s">
        <v>97</v>
      </c>
      <c r="G37" s="112">
        <v>46082</v>
      </c>
      <c r="H37" s="113" t="s">
        <v>12</v>
      </c>
      <c r="I37" s="111" t="s">
        <v>10</v>
      </c>
      <c r="J37" s="114" t="s">
        <v>79</v>
      </c>
      <c r="K37" s="115" t="s">
        <v>109</v>
      </c>
      <c r="L37" s="2"/>
    </row>
    <row r="38" spans="1:12" ht="30" customHeight="1" thickBot="1">
      <c r="A38" s="11" t="s">
        <v>165</v>
      </c>
      <c r="B38" s="74" t="s">
        <v>6</v>
      </c>
      <c r="C38" s="110" t="s">
        <v>113</v>
      </c>
      <c r="D38" s="127">
        <v>50000</v>
      </c>
      <c r="E38" s="76" t="s">
        <v>2</v>
      </c>
      <c r="F38" s="111" t="s">
        <v>107</v>
      </c>
      <c r="G38" s="112">
        <v>46082</v>
      </c>
      <c r="H38" s="113" t="s">
        <v>106</v>
      </c>
      <c r="I38" s="111" t="s">
        <v>10</v>
      </c>
      <c r="J38" s="114" t="s">
        <v>108</v>
      </c>
      <c r="K38" s="115" t="s">
        <v>112</v>
      </c>
      <c r="L38" s="2"/>
    </row>
    <row r="39" spans="1:12" ht="30" customHeight="1">
      <c r="A39" s="11" t="s">
        <v>166</v>
      </c>
      <c r="B39" s="234" t="s">
        <v>128</v>
      </c>
      <c r="C39" s="235"/>
      <c r="D39" s="180">
        <v>44647.059000000001</v>
      </c>
      <c r="E39" s="106" t="s">
        <v>89</v>
      </c>
      <c r="F39" s="82"/>
      <c r="G39" s="236" t="s">
        <v>92</v>
      </c>
      <c r="H39" s="237"/>
      <c r="I39" s="237"/>
      <c r="J39" s="237"/>
      <c r="K39" s="238"/>
      <c r="L39" s="2"/>
    </row>
    <row r="40" spans="1:12" ht="31.5" customHeight="1" thickBot="1">
      <c r="A40" s="11" t="s">
        <v>167</v>
      </c>
      <c r="B40" s="225" t="s">
        <v>54</v>
      </c>
      <c r="C40" s="226"/>
      <c r="D40" s="181">
        <v>100000</v>
      </c>
      <c r="E40" s="107" t="s">
        <v>91</v>
      </c>
      <c r="F40" s="117"/>
      <c r="G40" s="227" t="s">
        <v>96</v>
      </c>
      <c r="H40" s="228"/>
      <c r="I40" s="228"/>
      <c r="J40" s="228"/>
      <c r="K40" s="229"/>
      <c r="L40" s="2"/>
    </row>
    <row r="41" spans="1:12" ht="31.5" customHeight="1">
      <c r="A41" s="11" t="s">
        <v>168</v>
      </c>
      <c r="B41" s="230" t="s">
        <v>51</v>
      </c>
      <c r="C41" s="231"/>
      <c r="D41" s="180">
        <f>D22+D23+D24+D31</f>
        <v>893200</v>
      </c>
      <c r="E41" s="83" t="s">
        <v>90</v>
      </c>
      <c r="F41" s="84"/>
      <c r="G41" s="85"/>
      <c r="H41" s="85"/>
      <c r="I41" s="85"/>
      <c r="J41" s="85"/>
      <c r="K41" s="86"/>
      <c r="L41" s="2"/>
    </row>
    <row r="42" spans="1:12" ht="31.5" customHeight="1">
      <c r="A42" s="11" t="s">
        <v>169</v>
      </c>
      <c r="B42" s="232" t="s">
        <v>80</v>
      </c>
      <c r="C42" s="233"/>
      <c r="D42" s="182">
        <f>D39*(E21+H21)+D40</f>
        <v>814352.94400000002</v>
      </c>
      <c r="E42" s="87" t="s">
        <v>90</v>
      </c>
      <c r="F42" s="84"/>
      <c r="G42" s="85"/>
      <c r="H42" s="85"/>
      <c r="I42" s="85"/>
      <c r="J42" s="85"/>
      <c r="K42" s="86"/>
      <c r="L42" s="2"/>
    </row>
    <row r="43" spans="1:12" ht="31.5" customHeight="1" thickBot="1">
      <c r="A43" s="11" t="s">
        <v>170</v>
      </c>
      <c r="B43" s="223" t="s">
        <v>52</v>
      </c>
      <c r="C43" s="224"/>
      <c r="D43" s="183">
        <f>D41-D42</f>
        <v>78847.055999999982</v>
      </c>
      <c r="E43" s="88" t="s">
        <v>90</v>
      </c>
      <c r="F43" s="89"/>
      <c r="G43" s="90"/>
      <c r="H43" s="90"/>
      <c r="I43" s="90"/>
      <c r="J43" s="90"/>
      <c r="K43" s="91"/>
      <c r="L43" s="2"/>
    </row>
    <row r="44" spans="1:12" ht="6" customHeight="1">
      <c r="A44" s="11"/>
      <c r="B44" s="60"/>
      <c r="C44" s="11"/>
      <c r="D44" s="11"/>
      <c r="E44" s="11"/>
      <c r="F44" s="11"/>
      <c r="G44" s="11"/>
      <c r="H44" s="11"/>
      <c r="I44" s="11"/>
      <c r="J44" s="11"/>
      <c r="K44" s="11"/>
      <c r="L44" s="1"/>
    </row>
    <row r="45" spans="1:12">
      <c r="A45" s="11"/>
      <c r="B45" s="99"/>
      <c r="C45" s="85"/>
      <c r="D45" s="92"/>
      <c r="E45" s="93"/>
      <c r="F45" s="11"/>
      <c r="G45" s="11"/>
      <c r="H45" s="11"/>
      <c r="I45" s="11"/>
      <c r="J45" s="184" t="s">
        <v>67</v>
      </c>
      <c r="K45" s="94" t="s">
        <v>120</v>
      </c>
      <c r="L45" s="2"/>
    </row>
    <row r="46" spans="1:12">
      <c r="A46" s="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"/>
    </row>
    <row r="47" spans="1:12" ht="7.5" customHeight="1"/>
    <row r="48" spans="1:12">
      <c r="G48" s="132"/>
    </row>
  </sheetData>
  <sheetProtection sheet="1" formatCells="0" formatColumns="0" formatRows="0" insertColumns="0" insertRows="0" insertHyperlinks="0" deleteColumns="0" deleteRows="0" sort="0" autoFilter="0" pivotTables="0"/>
  <mergeCells count="30">
    <mergeCell ref="B43:C43"/>
    <mergeCell ref="B32:C32"/>
    <mergeCell ref="B40:C40"/>
    <mergeCell ref="G40:K40"/>
    <mergeCell ref="B41:C41"/>
    <mergeCell ref="B42:C42"/>
    <mergeCell ref="B39:C39"/>
    <mergeCell ref="G39:K39"/>
    <mergeCell ref="H31:H32"/>
    <mergeCell ref="I31:I32"/>
    <mergeCell ref="J31:J32"/>
    <mergeCell ref="K31:K32"/>
    <mergeCell ref="B31:C31"/>
    <mergeCell ref="D31:D32"/>
    <mergeCell ref="E31:E32"/>
    <mergeCell ref="F31:F32"/>
    <mergeCell ref="G31:G32"/>
    <mergeCell ref="H16:K16"/>
    <mergeCell ref="B21:C21"/>
    <mergeCell ref="F22:K23"/>
    <mergeCell ref="B24:C24"/>
    <mergeCell ref="D24:D25"/>
    <mergeCell ref="E24:E25"/>
    <mergeCell ref="F24:K25"/>
    <mergeCell ref="B25:C25"/>
    <mergeCell ref="F26:K26"/>
    <mergeCell ref="F27:K27"/>
    <mergeCell ref="F28:K28"/>
    <mergeCell ref="F29:K29"/>
    <mergeCell ref="F30:K30"/>
  </mergeCells>
  <phoneticPr fontId="2"/>
  <dataValidations count="5">
    <dataValidation type="list" errorStyle="warning" allowBlank="1" showInputMessage="1" showErrorMessage="1" error="選択肢以外を入力しようとしています。" sqref="J33:J38" xr:uid="{AF2060BB-7371-4ACC-9453-DD5DBE0873F5}">
      <formula1>"本事業のみ,本事業及び他事業,他事業のみ,その他"</formula1>
    </dataValidation>
    <dataValidation type="list" errorStyle="warning" allowBlank="1" showInputMessage="1" showErrorMessage="1" error="選択肢以外を入力しようとしています。" sqref="I33:I38" xr:uid="{C391041F-E764-43CB-850A-2599216F398A}">
      <formula1>"有り,無し"</formula1>
    </dataValidation>
    <dataValidation type="list" errorStyle="warning" allowBlank="1" showInputMessage="1" showErrorMessage="1" error="選択肢以外を入力しようとしています。" sqref="H33:H38" xr:uid="{D404562F-C543-48CD-BC48-C172EF512266}">
      <formula1>"決定,協議中（会社レベル）,協議中（担当者レベル）,未定"</formula1>
    </dataValidation>
    <dataValidation type="list" errorStyle="warning" allowBlank="1" showInputMessage="1" showErrorMessage="1" error="選択肢以外を入力しようとしています。" sqref="F33:F38" xr:uid="{09E5DF61-8F44-48FD-966D-155EEDBEE988}">
      <formula1>"出資,融資,その他"</formula1>
    </dataValidation>
    <dataValidation type="list" errorStyle="warning" allowBlank="1" showInputMessage="1" showErrorMessage="1" error="選択肢以外を入力しようとしています。" sqref="F16" xr:uid="{C9915A6E-21D8-4A94-B4E3-0714AE77CDEC}">
      <formula1>"STS,PCA,DMP"</formula1>
    </dataValidation>
  </dataValidations>
  <printOptions horizontalCentered="1"/>
  <pageMargins left="0.23622047244094491" right="0.23622047244094491" top="0.53" bottom="0.2" header="0.31496062992125984" footer="0.2"/>
  <pageSetup paperSize="9" scale="79" orientation="landscape" r:id="rId1"/>
  <rowBreaks count="1" manualBreakCount="1">
    <brk id="45" max="1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4387E-CD46-412A-B89E-3CAB566520F6}">
  <sheetPr>
    <pageSetUpPr fitToPage="1"/>
  </sheetPr>
  <dimension ref="B1:F37"/>
  <sheetViews>
    <sheetView workbookViewId="0"/>
  </sheetViews>
  <sheetFormatPr defaultRowHeight="13.5"/>
  <cols>
    <col min="1" max="1" width="4.25" customWidth="1"/>
    <col min="2" max="2" width="28.125" customWidth="1"/>
    <col min="3" max="3" width="15.5" customWidth="1"/>
    <col min="4" max="4" width="20.25" customWidth="1"/>
    <col min="5" max="5" width="34.5" customWidth="1"/>
    <col min="6" max="6" width="9.875" customWidth="1"/>
  </cols>
  <sheetData>
    <row r="1" spans="2:6" ht="17.25">
      <c r="B1" s="138" t="s">
        <v>133</v>
      </c>
      <c r="C1" s="3"/>
      <c r="D1" s="3"/>
      <c r="E1" s="3"/>
      <c r="F1" s="3"/>
    </row>
    <row r="2" spans="2:6" ht="17.25">
      <c r="B2" s="138"/>
      <c r="C2" s="3"/>
      <c r="D2" s="3"/>
      <c r="E2" s="3"/>
      <c r="F2" s="3"/>
    </row>
    <row r="3" spans="2:6" ht="18" thickBot="1">
      <c r="B3" s="3" t="s">
        <v>139</v>
      </c>
      <c r="C3" s="129"/>
      <c r="D3" s="3"/>
      <c r="E3" s="3"/>
      <c r="F3" s="3"/>
    </row>
    <row r="4" spans="2:6" ht="24.75" customHeight="1" thickBot="1">
      <c r="B4" s="244"/>
      <c r="C4" s="245"/>
      <c r="D4" s="139" t="s">
        <v>173</v>
      </c>
      <c r="E4" s="3"/>
      <c r="F4" s="3"/>
    </row>
    <row r="5" spans="2:6" ht="14.25" thickBot="1">
      <c r="B5" s="3"/>
      <c r="C5" s="3"/>
      <c r="D5" s="3"/>
      <c r="E5" s="139" t="s">
        <v>138</v>
      </c>
      <c r="F5" s="3"/>
    </row>
    <row r="6" spans="2:6" ht="18.75" customHeight="1" thickBot="1">
      <c r="B6" s="3" t="s">
        <v>129</v>
      </c>
      <c r="C6" s="3"/>
      <c r="D6" s="186">
        <f>SUM(D9:D32)</f>
        <v>0</v>
      </c>
      <c r="E6" s="140" t="s">
        <v>141</v>
      </c>
      <c r="F6" s="3"/>
    </row>
    <row r="7" spans="2:6">
      <c r="B7" s="3"/>
      <c r="C7" s="3"/>
      <c r="D7" s="3"/>
      <c r="E7" s="3"/>
      <c r="F7" s="3"/>
    </row>
    <row r="8" spans="2:6" ht="33.75" customHeight="1">
      <c r="B8" s="141" t="s">
        <v>130</v>
      </c>
      <c r="C8" s="141" t="s">
        <v>131</v>
      </c>
      <c r="D8" s="141" t="s">
        <v>135</v>
      </c>
      <c r="E8" s="141" t="s">
        <v>132</v>
      </c>
      <c r="F8" s="142" t="s">
        <v>140</v>
      </c>
    </row>
    <row r="9" spans="2:6" ht="18.75" customHeight="1">
      <c r="B9" s="143"/>
      <c r="C9" s="143"/>
      <c r="D9" s="144"/>
      <c r="E9" s="143"/>
      <c r="F9" s="5"/>
    </row>
    <row r="10" spans="2:6" ht="18.75" customHeight="1">
      <c r="B10" s="143"/>
      <c r="C10" s="143"/>
      <c r="D10" s="144"/>
      <c r="E10" s="143"/>
      <c r="F10" s="5"/>
    </row>
    <row r="11" spans="2:6" ht="18.75" customHeight="1">
      <c r="B11" s="143"/>
      <c r="C11" s="143"/>
      <c r="D11" s="144"/>
      <c r="E11" s="143"/>
      <c r="F11" s="5"/>
    </row>
    <row r="12" spans="2:6" ht="18.75" customHeight="1">
      <c r="B12" s="143"/>
      <c r="C12" s="143"/>
      <c r="D12" s="144"/>
      <c r="E12" s="143"/>
      <c r="F12" s="5"/>
    </row>
    <row r="13" spans="2:6" ht="18.75" customHeight="1">
      <c r="B13" s="143"/>
      <c r="C13" s="143"/>
      <c r="D13" s="144"/>
      <c r="E13" s="143"/>
      <c r="F13" s="5"/>
    </row>
    <row r="14" spans="2:6" ht="18.75" customHeight="1">
      <c r="B14" s="143"/>
      <c r="C14" s="143"/>
      <c r="D14" s="144"/>
      <c r="E14" s="143"/>
      <c r="F14" s="5"/>
    </row>
    <row r="15" spans="2:6" ht="18.75" customHeight="1">
      <c r="B15" s="143"/>
      <c r="C15" s="143"/>
      <c r="D15" s="144"/>
      <c r="E15" s="143"/>
      <c r="F15" s="5"/>
    </row>
    <row r="16" spans="2:6" ht="18.75" customHeight="1">
      <c r="B16" s="143"/>
      <c r="C16" s="143"/>
      <c r="D16" s="144"/>
      <c r="E16" s="143"/>
      <c r="F16" s="5"/>
    </row>
    <row r="17" spans="2:6" ht="18.75" customHeight="1">
      <c r="B17" s="143"/>
      <c r="C17" s="143"/>
      <c r="D17" s="144"/>
      <c r="E17" s="143"/>
      <c r="F17" s="5"/>
    </row>
    <row r="18" spans="2:6" ht="18.75" customHeight="1">
      <c r="B18" s="143"/>
      <c r="C18" s="143"/>
      <c r="D18" s="144"/>
      <c r="E18" s="143"/>
      <c r="F18" s="5"/>
    </row>
    <row r="19" spans="2:6" ht="18.75" customHeight="1">
      <c r="B19" s="143"/>
      <c r="C19" s="143"/>
      <c r="D19" s="144"/>
      <c r="E19" s="143"/>
      <c r="F19" s="5"/>
    </row>
    <row r="20" spans="2:6" ht="18.75" customHeight="1">
      <c r="B20" s="143"/>
      <c r="C20" s="143"/>
      <c r="D20" s="144"/>
      <c r="E20" s="143"/>
      <c r="F20" s="5"/>
    </row>
    <row r="21" spans="2:6" ht="18.75" customHeight="1">
      <c r="B21" s="143"/>
      <c r="C21" s="143"/>
      <c r="D21" s="144"/>
      <c r="E21" s="143"/>
      <c r="F21" s="5"/>
    </row>
    <row r="22" spans="2:6" ht="18.75" customHeight="1">
      <c r="B22" s="143"/>
      <c r="C22" s="143"/>
      <c r="D22" s="144"/>
      <c r="E22" s="143"/>
      <c r="F22" s="5"/>
    </row>
    <row r="23" spans="2:6" ht="18.75" customHeight="1">
      <c r="B23" s="143"/>
      <c r="C23" s="143"/>
      <c r="D23" s="144"/>
      <c r="E23" s="143"/>
      <c r="F23" s="5"/>
    </row>
    <row r="24" spans="2:6" ht="18.75" customHeight="1">
      <c r="B24" s="143"/>
      <c r="C24" s="143"/>
      <c r="D24" s="144"/>
      <c r="E24" s="143"/>
      <c r="F24" s="5"/>
    </row>
    <row r="25" spans="2:6" ht="18.75" customHeight="1">
      <c r="B25" s="143"/>
      <c r="C25" s="143"/>
      <c r="D25" s="144"/>
      <c r="E25" s="143"/>
      <c r="F25" s="5"/>
    </row>
    <row r="26" spans="2:6" ht="18.75" customHeight="1">
      <c r="B26" s="143"/>
      <c r="C26" s="143"/>
      <c r="D26" s="144"/>
      <c r="E26" s="143"/>
      <c r="F26" s="5"/>
    </row>
    <row r="27" spans="2:6" ht="18.75" customHeight="1">
      <c r="B27" s="143"/>
      <c r="C27" s="143"/>
      <c r="D27" s="144"/>
      <c r="E27" s="143"/>
      <c r="F27" s="5"/>
    </row>
    <row r="28" spans="2:6" ht="18.75" customHeight="1">
      <c r="B28" s="143"/>
      <c r="C28" s="143"/>
      <c r="D28" s="144"/>
      <c r="E28" s="143"/>
      <c r="F28" s="5"/>
    </row>
    <row r="29" spans="2:6" ht="18.75" customHeight="1">
      <c r="B29" s="143"/>
      <c r="C29" s="143"/>
      <c r="D29" s="144"/>
      <c r="E29" s="143"/>
      <c r="F29" s="5"/>
    </row>
    <row r="30" spans="2:6" ht="18.75" customHeight="1">
      <c r="B30" s="143"/>
      <c r="C30" s="143"/>
      <c r="D30" s="144"/>
      <c r="E30" s="143"/>
      <c r="F30" s="5"/>
    </row>
    <row r="31" spans="2:6" ht="18.75" customHeight="1">
      <c r="B31" s="143"/>
      <c r="C31" s="143"/>
      <c r="D31" s="144"/>
      <c r="E31" s="143"/>
      <c r="F31" s="5"/>
    </row>
    <row r="32" spans="2:6" ht="18.75" customHeight="1">
      <c r="B32" s="143"/>
      <c r="C32" s="143"/>
      <c r="D32" s="144"/>
      <c r="E32" s="143"/>
      <c r="F32" s="5"/>
    </row>
    <row r="33" spans="2:6">
      <c r="B33" s="3"/>
      <c r="C33" s="3"/>
      <c r="D33" s="3"/>
      <c r="E33" s="3"/>
      <c r="F33" s="3"/>
    </row>
    <row r="34" spans="2:6">
      <c r="B34" s="139" t="s">
        <v>174</v>
      </c>
      <c r="C34" s="3"/>
      <c r="D34" s="3"/>
      <c r="E34" s="3"/>
      <c r="F34" s="3"/>
    </row>
    <row r="35" spans="2:6">
      <c r="B35" s="140" t="s">
        <v>136</v>
      </c>
      <c r="C35" s="3"/>
      <c r="D35" s="3"/>
      <c r="E35" s="3"/>
      <c r="F35" s="3"/>
    </row>
    <row r="36" spans="2:6">
      <c r="B36" s="7"/>
      <c r="C36" s="3"/>
      <c r="D36" s="3"/>
      <c r="E36" s="3"/>
      <c r="F36" s="3"/>
    </row>
    <row r="37" spans="2:6">
      <c r="B37" s="3"/>
      <c r="C37" s="3"/>
      <c r="D37" s="3" t="s">
        <v>120</v>
      </c>
      <c r="E37" t="s">
        <v>67</v>
      </c>
      <c r="F37" s="3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4:C4"/>
  </mergeCells>
  <phoneticPr fontId="2"/>
  <dataValidations count="2">
    <dataValidation imeMode="off" allowBlank="1" showInputMessage="1" showErrorMessage="1" sqref="D9:D32" xr:uid="{003F2994-F105-4C25-AF9B-0BBA2C0F491E}"/>
    <dataValidation type="list" errorStyle="warning" allowBlank="1" showInputMessage="1" showErrorMessage="1" sqref="F9:F32" xr:uid="{01E64B56-BBDD-4932-83E9-924EE0BD3680}">
      <formula1>"〇,　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2E42-7D96-4EA8-A0CD-F9BC896469FA}">
  <sheetPr>
    <pageSetUpPr fitToPage="1"/>
  </sheetPr>
  <dimension ref="A1:BD48"/>
  <sheetViews>
    <sheetView workbookViewId="0"/>
  </sheetViews>
  <sheetFormatPr defaultRowHeight="13.5"/>
  <cols>
    <col min="1" max="1" width="3.5" style="3" customWidth="1"/>
    <col min="2" max="2" width="12.125" style="3" customWidth="1"/>
    <col min="3" max="3" width="21.125" style="3" customWidth="1"/>
    <col min="4" max="4" width="14.875" style="3" customWidth="1"/>
    <col min="5" max="7" width="9" style="3" customWidth="1"/>
    <col min="8" max="9" width="9" style="3"/>
    <col min="10" max="11" width="9" style="3" customWidth="1"/>
    <col min="12" max="12" width="9" style="3"/>
    <col min="13" max="13" width="9" style="3" customWidth="1"/>
    <col min="14" max="15" width="9" style="3"/>
    <col min="16" max="56" width="9" style="3" customWidth="1"/>
    <col min="57" max="16384" width="9" style="3"/>
  </cols>
  <sheetData>
    <row r="1" spans="1:56" ht="18" thickBot="1">
      <c r="A1" s="109" t="s">
        <v>15</v>
      </c>
      <c r="B1" s="45"/>
      <c r="C1" s="129"/>
      <c r="D1" s="45"/>
      <c r="F1" s="47"/>
      <c r="G1" s="48" t="s">
        <v>76</v>
      </c>
      <c r="K1" s="49"/>
      <c r="L1" s="50" t="s">
        <v>77</v>
      </c>
      <c r="M1" s="4"/>
      <c r="Q1" s="137"/>
    </row>
    <row r="2" spans="1:56" ht="23.25" customHeight="1" thickBot="1">
      <c r="A2" s="273" t="str">
        <f>IF(手元資金集計表!B4="","手元資金集計表の提案者名欄が反映します。",手元資金集計表!B4)</f>
        <v>手元資金集計表の提案者名欄が反映します。</v>
      </c>
      <c r="B2" s="274"/>
      <c r="C2" s="274"/>
      <c r="D2" s="275"/>
    </row>
    <row r="3" spans="1:56" ht="15.75" customHeight="1">
      <c r="A3" s="286" t="s">
        <v>119</v>
      </c>
      <c r="B3" s="286"/>
      <c r="C3" s="286"/>
      <c r="D3" s="287"/>
      <c r="E3" s="43">
        <v>2025</v>
      </c>
      <c r="F3" s="43" t="s">
        <v>56</v>
      </c>
      <c r="G3" s="43">
        <v>7</v>
      </c>
      <c r="H3" s="43" t="s">
        <v>57</v>
      </c>
      <c r="J3" s="3" t="s">
        <v>71</v>
      </c>
      <c r="N3" s="43">
        <v>4</v>
      </c>
      <c r="O3" s="3" t="s">
        <v>68</v>
      </c>
    </row>
    <row r="4" spans="1:56" ht="15.75" customHeight="1">
      <c r="A4" s="96"/>
      <c r="B4" s="96"/>
      <c r="C4" s="97"/>
      <c r="D4" s="101" t="s">
        <v>118</v>
      </c>
      <c r="E4" s="43">
        <v>2025</v>
      </c>
      <c r="F4" s="43" t="s">
        <v>56</v>
      </c>
      <c r="G4" s="43">
        <v>11</v>
      </c>
      <c r="H4" s="43" t="s">
        <v>70</v>
      </c>
      <c r="I4" s="46"/>
      <c r="J4" s="3" t="s">
        <v>72</v>
      </c>
      <c r="N4" s="145">
        <f>COUNTIFS($H$8:$BD$8,"&gt;="&amp;DATE($E$4,$G$4,1),$H$8:$BD$8,"&lt;="&amp;DATE($E$5,$G$5+1,0))</f>
        <v>48</v>
      </c>
      <c r="O4" s="3" t="s">
        <v>68</v>
      </c>
      <c r="P4" s="108"/>
      <c r="Q4" s="108"/>
      <c r="BB4" s="21"/>
    </row>
    <row r="5" spans="1:56" ht="15.75" customHeight="1">
      <c r="C5" s="276" t="s">
        <v>93</v>
      </c>
      <c r="D5" s="277"/>
      <c r="E5" s="5">
        <v>2029</v>
      </c>
      <c r="F5" s="43" t="s">
        <v>56</v>
      </c>
      <c r="G5" s="5">
        <v>10</v>
      </c>
      <c r="H5" s="43" t="s">
        <v>57</v>
      </c>
      <c r="Q5" s="108"/>
    </row>
    <row r="6" spans="1:56" ht="18" thickBot="1">
      <c r="B6" s="40" t="s">
        <v>65</v>
      </c>
      <c r="E6" s="44" t="s">
        <v>125</v>
      </c>
      <c r="G6" s="7"/>
      <c r="K6" s="6"/>
      <c r="M6" s="6"/>
    </row>
    <row r="7" spans="1:56">
      <c r="A7" s="8"/>
      <c r="B7" s="9"/>
      <c r="C7" s="9"/>
      <c r="D7" s="278" t="s">
        <v>75</v>
      </c>
      <c r="E7" s="146" t="s">
        <v>81</v>
      </c>
      <c r="F7" s="146"/>
      <c r="G7" s="146"/>
      <c r="H7" s="146"/>
      <c r="I7" s="146"/>
      <c r="J7" s="146"/>
      <c r="K7" s="146"/>
      <c r="L7" s="146"/>
      <c r="M7" s="147"/>
      <c r="N7" s="146" t="s">
        <v>85</v>
      </c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7"/>
      <c r="Z7" s="146" t="s">
        <v>82</v>
      </c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7"/>
      <c r="AL7" s="146" t="s">
        <v>83</v>
      </c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7"/>
      <c r="AX7" s="148" t="s">
        <v>84</v>
      </c>
      <c r="AY7" s="149"/>
      <c r="AZ7" s="149"/>
      <c r="BA7" s="149"/>
      <c r="BB7" s="149"/>
      <c r="BC7" s="149"/>
      <c r="BD7" s="150"/>
    </row>
    <row r="8" spans="1:56" ht="14.25" customHeight="1">
      <c r="A8" s="10"/>
      <c r="B8" s="11"/>
      <c r="C8" s="11"/>
      <c r="D8" s="279"/>
      <c r="E8" s="151">
        <v>45869</v>
      </c>
      <c r="F8" s="151">
        <f t="shared" ref="F8:BD8" si="0">EOMONTH(E8,1)</f>
        <v>45900</v>
      </c>
      <c r="G8" s="152">
        <f t="shared" si="0"/>
        <v>45930</v>
      </c>
      <c r="H8" s="151">
        <f t="shared" si="0"/>
        <v>45961</v>
      </c>
      <c r="I8" s="151">
        <f>EOMONTH(H8,1)</f>
        <v>45991</v>
      </c>
      <c r="J8" s="151">
        <f t="shared" si="0"/>
        <v>46022</v>
      </c>
      <c r="K8" s="151">
        <f t="shared" si="0"/>
        <v>46053</v>
      </c>
      <c r="L8" s="151">
        <f t="shared" si="0"/>
        <v>46081</v>
      </c>
      <c r="M8" s="151">
        <f t="shared" si="0"/>
        <v>46112</v>
      </c>
      <c r="N8" s="151">
        <f t="shared" si="0"/>
        <v>46142</v>
      </c>
      <c r="O8" s="151">
        <f t="shared" si="0"/>
        <v>46173</v>
      </c>
      <c r="P8" s="151">
        <f t="shared" si="0"/>
        <v>46203</v>
      </c>
      <c r="Q8" s="151">
        <f t="shared" si="0"/>
        <v>46234</v>
      </c>
      <c r="R8" s="151">
        <f t="shared" si="0"/>
        <v>46265</v>
      </c>
      <c r="S8" s="151">
        <f t="shared" si="0"/>
        <v>46295</v>
      </c>
      <c r="T8" s="151">
        <f t="shared" si="0"/>
        <v>46326</v>
      </c>
      <c r="U8" s="151">
        <f t="shared" si="0"/>
        <v>46356</v>
      </c>
      <c r="V8" s="151">
        <f t="shared" si="0"/>
        <v>46387</v>
      </c>
      <c r="W8" s="151">
        <f t="shared" si="0"/>
        <v>46418</v>
      </c>
      <c r="X8" s="151">
        <f t="shared" si="0"/>
        <v>46446</v>
      </c>
      <c r="Y8" s="151">
        <f t="shared" si="0"/>
        <v>46477</v>
      </c>
      <c r="Z8" s="151">
        <f t="shared" si="0"/>
        <v>46507</v>
      </c>
      <c r="AA8" s="151">
        <f t="shared" si="0"/>
        <v>46538</v>
      </c>
      <c r="AB8" s="151">
        <f t="shared" si="0"/>
        <v>46568</v>
      </c>
      <c r="AC8" s="151">
        <f t="shared" si="0"/>
        <v>46599</v>
      </c>
      <c r="AD8" s="151">
        <f t="shared" si="0"/>
        <v>46630</v>
      </c>
      <c r="AE8" s="151">
        <f t="shared" si="0"/>
        <v>46660</v>
      </c>
      <c r="AF8" s="151">
        <f t="shared" si="0"/>
        <v>46691</v>
      </c>
      <c r="AG8" s="151">
        <f t="shared" si="0"/>
        <v>46721</v>
      </c>
      <c r="AH8" s="151">
        <f t="shared" si="0"/>
        <v>46752</v>
      </c>
      <c r="AI8" s="151">
        <f t="shared" si="0"/>
        <v>46783</v>
      </c>
      <c r="AJ8" s="151">
        <f t="shared" si="0"/>
        <v>46812</v>
      </c>
      <c r="AK8" s="151">
        <f t="shared" si="0"/>
        <v>46843</v>
      </c>
      <c r="AL8" s="151">
        <f t="shared" si="0"/>
        <v>46873</v>
      </c>
      <c r="AM8" s="151">
        <f t="shared" si="0"/>
        <v>46904</v>
      </c>
      <c r="AN8" s="151">
        <f t="shared" si="0"/>
        <v>46934</v>
      </c>
      <c r="AO8" s="151">
        <f t="shared" si="0"/>
        <v>46965</v>
      </c>
      <c r="AP8" s="151">
        <f t="shared" si="0"/>
        <v>46996</v>
      </c>
      <c r="AQ8" s="151">
        <f t="shared" si="0"/>
        <v>47026</v>
      </c>
      <c r="AR8" s="151">
        <f t="shared" si="0"/>
        <v>47057</v>
      </c>
      <c r="AS8" s="151">
        <f t="shared" si="0"/>
        <v>47087</v>
      </c>
      <c r="AT8" s="151">
        <f t="shared" si="0"/>
        <v>47118</v>
      </c>
      <c r="AU8" s="151">
        <f t="shared" si="0"/>
        <v>47149</v>
      </c>
      <c r="AV8" s="151">
        <f t="shared" si="0"/>
        <v>47177</v>
      </c>
      <c r="AW8" s="151">
        <f t="shared" si="0"/>
        <v>47208</v>
      </c>
      <c r="AX8" s="151">
        <f t="shared" si="0"/>
        <v>47238</v>
      </c>
      <c r="AY8" s="151">
        <f t="shared" si="0"/>
        <v>47269</v>
      </c>
      <c r="AZ8" s="151">
        <f t="shared" si="0"/>
        <v>47299</v>
      </c>
      <c r="BA8" s="151">
        <f t="shared" si="0"/>
        <v>47330</v>
      </c>
      <c r="BB8" s="151">
        <f t="shared" si="0"/>
        <v>47361</v>
      </c>
      <c r="BC8" s="151">
        <f t="shared" si="0"/>
        <v>47391</v>
      </c>
      <c r="BD8" s="151">
        <f t="shared" si="0"/>
        <v>47422</v>
      </c>
    </row>
    <row r="9" spans="1:56" s="22" customFormat="1">
      <c r="A9" s="280" t="s">
        <v>16</v>
      </c>
      <c r="B9" s="282" t="s">
        <v>17</v>
      </c>
      <c r="C9" s="283"/>
      <c r="D9" s="153">
        <f>SUMIFS($E9:$BD9,$E$8:$BD$8,"&gt;="&amp;DATE($E$3,$G$3,1),$E$8:$BD$8,"&lt;="&amp;DATE($E$5,$G$5+1,0))</f>
        <v>0</v>
      </c>
      <c r="E9" s="24"/>
      <c r="F9" s="24"/>
      <c r="G9" s="24"/>
      <c r="H9" s="23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3"/>
      <c r="AZ9" s="24"/>
      <c r="BA9" s="24"/>
      <c r="BB9" s="24"/>
      <c r="BC9" s="24"/>
      <c r="BD9" s="24"/>
    </row>
    <row r="10" spans="1:56" s="22" customFormat="1" ht="14.25" customHeight="1" thickBot="1">
      <c r="A10" s="281"/>
      <c r="B10" s="284" t="s">
        <v>18</v>
      </c>
      <c r="C10" s="285"/>
      <c r="D10" s="154">
        <f>SUMIFS($E10:$BD10,$E$8:$BD$8,"&gt;="&amp;DATE($E$3,$G$3,1),$E$8:$BD$8,"&lt;="&amp;DATE($E$5,$G$5+1,0))</f>
        <v>0</v>
      </c>
      <c r="E10" s="133"/>
      <c r="F10" s="25"/>
      <c r="G10" s="25"/>
      <c r="H10" s="51"/>
      <c r="I10" s="25"/>
      <c r="J10" s="25"/>
      <c r="K10" s="25"/>
      <c r="L10" s="25"/>
      <c r="M10" s="25"/>
      <c r="N10" s="25"/>
      <c r="O10" s="136"/>
      <c r="P10" s="136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135"/>
      <c r="AZ10" s="41"/>
      <c r="BA10" s="41"/>
      <c r="BB10" s="41"/>
      <c r="BC10" s="41"/>
      <c r="BD10" s="41"/>
    </row>
    <row r="11" spans="1:56" ht="15" thickTop="1" thickBot="1">
      <c r="A11" s="252" t="s">
        <v>19</v>
      </c>
      <c r="B11" s="252"/>
      <c r="C11" s="253"/>
      <c r="D11" s="155"/>
      <c r="E11" s="156">
        <f>手元資金集計表!D6/1000</f>
        <v>0</v>
      </c>
      <c r="F11" s="157">
        <f>E38</f>
        <v>0</v>
      </c>
      <c r="G11" s="158">
        <f t="shared" ref="G11:AX11" si="1">F38</f>
        <v>0</v>
      </c>
      <c r="H11" s="157">
        <f t="shared" si="1"/>
        <v>0</v>
      </c>
      <c r="I11" s="157">
        <f t="shared" si="1"/>
        <v>0</v>
      </c>
      <c r="J11" s="157">
        <f t="shared" si="1"/>
        <v>0</v>
      </c>
      <c r="K11" s="157">
        <f t="shared" si="1"/>
        <v>0</v>
      </c>
      <c r="L11" s="157">
        <f t="shared" si="1"/>
        <v>0</v>
      </c>
      <c r="M11" s="157">
        <f t="shared" si="1"/>
        <v>0</v>
      </c>
      <c r="N11" s="157">
        <f t="shared" si="1"/>
        <v>0</v>
      </c>
      <c r="O11" s="157">
        <f t="shared" si="1"/>
        <v>0</v>
      </c>
      <c r="P11" s="157">
        <f t="shared" si="1"/>
        <v>0</v>
      </c>
      <c r="Q11" s="157">
        <f t="shared" si="1"/>
        <v>0</v>
      </c>
      <c r="R11" s="157">
        <f t="shared" si="1"/>
        <v>0</v>
      </c>
      <c r="S11" s="157">
        <f t="shared" si="1"/>
        <v>0</v>
      </c>
      <c r="T11" s="157">
        <f t="shared" si="1"/>
        <v>0</v>
      </c>
      <c r="U11" s="157">
        <f t="shared" si="1"/>
        <v>0</v>
      </c>
      <c r="V11" s="157">
        <f t="shared" si="1"/>
        <v>0</v>
      </c>
      <c r="W11" s="157">
        <f t="shared" si="1"/>
        <v>0</v>
      </c>
      <c r="X11" s="157">
        <f t="shared" si="1"/>
        <v>0</v>
      </c>
      <c r="Y11" s="157">
        <f t="shared" si="1"/>
        <v>0</v>
      </c>
      <c r="Z11" s="157">
        <f t="shared" si="1"/>
        <v>0</v>
      </c>
      <c r="AA11" s="157">
        <f t="shared" si="1"/>
        <v>0</v>
      </c>
      <c r="AB11" s="157">
        <f t="shared" si="1"/>
        <v>0</v>
      </c>
      <c r="AC11" s="157">
        <f t="shared" si="1"/>
        <v>0</v>
      </c>
      <c r="AD11" s="157">
        <f t="shared" si="1"/>
        <v>0</v>
      </c>
      <c r="AE11" s="157">
        <f t="shared" si="1"/>
        <v>0</v>
      </c>
      <c r="AF11" s="157">
        <f t="shared" si="1"/>
        <v>0</v>
      </c>
      <c r="AG11" s="157">
        <f t="shared" si="1"/>
        <v>0</v>
      </c>
      <c r="AH11" s="157">
        <f t="shared" si="1"/>
        <v>0</v>
      </c>
      <c r="AI11" s="157">
        <f t="shared" si="1"/>
        <v>0</v>
      </c>
      <c r="AJ11" s="157">
        <f t="shared" si="1"/>
        <v>0</v>
      </c>
      <c r="AK11" s="157">
        <f t="shared" si="1"/>
        <v>0</v>
      </c>
      <c r="AL11" s="157">
        <f t="shared" si="1"/>
        <v>0</v>
      </c>
      <c r="AM11" s="157">
        <f t="shared" si="1"/>
        <v>0</v>
      </c>
      <c r="AN11" s="157">
        <f t="shared" si="1"/>
        <v>0</v>
      </c>
      <c r="AO11" s="157">
        <f t="shared" si="1"/>
        <v>0</v>
      </c>
      <c r="AP11" s="157">
        <f t="shared" si="1"/>
        <v>0</v>
      </c>
      <c r="AQ11" s="157">
        <f t="shared" si="1"/>
        <v>0</v>
      </c>
      <c r="AR11" s="157">
        <f t="shared" si="1"/>
        <v>0</v>
      </c>
      <c r="AS11" s="157">
        <f t="shared" si="1"/>
        <v>0</v>
      </c>
      <c r="AT11" s="157">
        <f t="shared" si="1"/>
        <v>0</v>
      </c>
      <c r="AU11" s="157">
        <f t="shared" si="1"/>
        <v>0</v>
      </c>
      <c r="AV11" s="157">
        <f t="shared" si="1"/>
        <v>0</v>
      </c>
      <c r="AW11" s="157">
        <f t="shared" si="1"/>
        <v>0</v>
      </c>
      <c r="AX11" s="157">
        <f t="shared" si="1"/>
        <v>0</v>
      </c>
      <c r="AY11" s="157">
        <f>AX38</f>
        <v>0</v>
      </c>
      <c r="AZ11" s="157">
        <f t="shared" ref="AZ11:BA11" si="2">AY38</f>
        <v>0</v>
      </c>
      <c r="BA11" s="157">
        <f t="shared" si="2"/>
        <v>0</v>
      </c>
      <c r="BB11" s="157">
        <f>BA38</f>
        <v>0</v>
      </c>
      <c r="BC11" s="157">
        <f>BB38</f>
        <v>0</v>
      </c>
      <c r="BD11" s="157">
        <f>BC38</f>
        <v>0</v>
      </c>
    </row>
    <row r="12" spans="1:56" ht="14.25" thickTop="1">
      <c r="A12" s="254" t="s">
        <v>20</v>
      </c>
      <c r="B12" s="257" t="s">
        <v>47</v>
      </c>
      <c r="C12" s="12" t="s">
        <v>58</v>
      </c>
      <c r="D12" s="159">
        <f>SUMIFS($E12:$BD12,$E$8:$BD$8,"&gt;="&amp;DATE($E$3,$G$3,1),$E$8:$BD$8,"&lt;="&amp;DATE($E$5,$G$5+1,0))</f>
        <v>0</v>
      </c>
      <c r="E12" s="27"/>
      <c r="F12" s="27"/>
      <c r="G12" s="27"/>
      <c r="H12" s="26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6"/>
      <c r="AZ12" s="28"/>
      <c r="BA12" s="28"/>
      <c r="BB12" s="28"/>
      <c r="BC12" s="28"/>
      <c r="BD12" s="28"/>
    </row>
    <row r="13" spans="1:56">
      <c r="A13" s="255"/>
      <c r="B13" s="258"/>
      <c r="C13" s="13" t="s">
        <v>22</v>
      </c>
      <c r="D13" s="153">
        <f>SUMIFS($E13:$BD13,$E$8:$BD$8,"&gt;="&amp;DATE($E$3,$G$3,1),$E$8:$BD$8,"&lt;="&amp;DATE($E$5,$G$5+1,0))</f>
        <v>0</v>
      </c>
      <c r="E13" s="30"/>
      <c r="F13" s="30"/>
      <c r="G13" s="30"/>
      <c r="H13" s="29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29"/>
      <c r="AZ13" s="31"/>
      <c r="BA13" s="31"/>
      <c r="BB13" s="31"/>
      <c r="BC13" s="31"/>
      <c r="BD13" s="31"/>
    </row>
    <row r="14" spans="1:56">
      <c r="A14" s="255"/>
      <c r="B14" s="258"/>
      <c r="C14" s="13" t="s">
        <v>59</v>
      </c>
      <c r="D14" s="153">
        <f>SUMIFS($E14:$BD14,$E$8:$BD$8,"&gt;="&amp;DATE($E$3,$G$3,1),$E$8:$BD$8,"&lt;="&amp;DATE($E$5,$G$5+1,0))</f>
        <v>0</v>
      </c>
      <c r="E14" s="30"/>
      <c r="F14" s="30"/>
      <c r="G14" s="30"/>
      <c r="H14" s="29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29"/>
      <c r="AZ14" s="31"/>
      <c r="BA14" s="31"/>
      <c r="BB14" s="31"/>
      <c r="BC14" s="31"/>
      <c r="BD14" s="31"/>
    </row>
    <row r="15" spans="1:56">
      <c r="A15" s="255"/>
      <c r="B15" s="258"/>
      <c r="C15" s="13" t="s">
        <v>60</v>
      </c>
      <c r="D15" s="153">
        <f>SUMIFS($E15:$BD15,$E$8:$BD$8,"&gt;="&amp;DATE($E$3,$G$3,1),$E$8:$BD$8,"&lt;="&amp;DATE($E$5,$G$5+1,0))</f>
        <v>0</v>
      </c>
      <c r="E15" s="30"/>
      <c r="F15" s="30"/>
      <c r="G15" s="30"/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29"/>
      <c r="AZ15" s="31"/>
      <c r="BA15" s="31"/>
      <c r="BB15" s="31"/>
      <c r="BC15" s="31"/>
      <c r="BD15" s="31"/>
    </row>
    <row r="16" spans="1:56">
      <c r="A16" s="255"/>
      <c r="B16" s="259"/>
      <c r="C16" s="14" t="s">
        <v>49</v>
      </c>
      <c r="D16" s="153">
        <f>SUM(D12:D15)</f>
        <v>0</v>
      </c>
      <c r="E16" s="160">
        <f t="shared" ref="E16:BB16" si="3">SUM(E12:E15)</f>
        <v>0</v>
      </c>
      <c r="F16" s="160">
        <f t="shared" si="3"/>
        <v>0</v>
      </c>
      <c r="G16" s="160">
        <f t="shared" si="3"/>
        <v>0</v>
      </c>
      <c r="H16" s="161">
        <f t="shared" si="3"/>
        <v>0</v>
      </c>
      <c r="I16" s="160">
        <f t="shared" si="3"/>
        <v>0</v>
      </c>
      <c r="J16" s="160">
        <f t="shared" si="3"/>
        <v>0</v>
      </c>
      <c r="K16" s="160">
        <f t="shared" si="3"/>
        <v>0</v>
      </c>
      <c r="L16" s="160">
        <f t="shared" si="3"/>
        <v>0</v>
      </c>
      <c r="M16" s="160">
        <f t="shared" si="3"/>
        <v>0</v>
      </c>
      <c r="N16" s="160">
        <f t="shared" si="3"/>
        <v>0</v>
      </c>
      <c r="O16" s="160">
        <f t="shared" si="3"/>
        <v>0</v>
      </c>
      <c r="P16" s="160">
        <f t="shared" si="3"/>
        <v>0</v>
      </c>
      <c r="Q16" s="160">
        <f t="shared" si="3"/>
        <v>0</v>
      </c>
      <c r="R16" s="160">
        <f t="shared" si="3"/>
        <v>0</v>
      </c>
      <c r="S16" s="160">
        <f t="shared" si="3"/>
        <v>0</v>
      </c>
      <c r="T16" s="160">
        <f t="shared" si="3"/>
        <v>0</v>
      </c>
      <c r="U16" s="160">
        <f t="shared" si="3"/>
        <v>0</v>
      </c>
      <c r="V16" s="160">
        <f t="shared" si="3"/>
        <v>0</v>
      </c>
      <c r="W16" s="160">
        <f t="shared" si="3"/>
        <v>0</v>
      </c>
      <c r="X16" s="160">
        <f t="shared" si="3"/>
        <v>0</v>
      </c>
      <c r="Y16" s="160">
        <f t="shared" si="3"/>
        <v>0</v>
      </c>
      <c r="Z16" s="160">
        <f t="shared" si="3"/>
        <v>0</v>
      </c>
      <c r="AA16" s="160">
        <f t="shared" si="3"/>
        <v>0</v>
      </c>
      <c r="AB16" s="160">
        <f t="shared" si="3"/>
        <v>0</v>
      </c>
      <c r="AC16" s="160">
        <f t="shared" si="3"/>
        <v>0</v>
      </c>
      <c r="AD16" s="160">
        <f t="shared" si="3"/>
        <v>0</v>
      </c>
      <c r="AE16" s="160">
        <f t="shared" si="3"/>
        <v>0</v>
      </c>
      <c r="AF16" s="160">
        <f t="shared" si="3"/>
        <v>0</v>
      </c>
      <c r="AG16" s="160">
        <f t="shared" si="3"/>
        <v>0</v>
      </c>
      <c r="AH16" s="160">
        <f t="shared" si="3"/>
        <v>0</v>
      </c>
      <c r="AI16" s="160">
        <f t="shared" si="3"/>
        <v>0</v>
      </c>
      <c r="AJ16" s="160">
        <f t="shared" si="3"/>
        <v>0</v>
      </c>
      <c r="AK16" s="160">
        <f t="shared" si="3"/>
        <v>0</v>
      </c>
      <c r="AL16" s="160">
        <f t="shared" si="3"/>
        <v>0</v>
      </c>
      <c r="AM16" s="160">
        <f t="shared" si="3"/>
        <v>0</v>
      </c>
      <c r="AN16" s="160">
        <f t="shared" si="3"/>
        <v>0</v>
      </c>
      <c r="AO16" s="160">
        <f t="shared" si="3"/>
        <v>0</v>
      </c>
      <c r="AP16" s="160">
        <f t="shared" si="3"/>
        <v>0</v>
      </c>
      <c r="AQ16" s="160">
        <f t="shared" si="3"/>
        <v>0</v>
      </c>
      <c r="AR16" s="160">
        <f t="shared" si="3"/>
        <v>0</v>
      </c>
      <c r="AS16" s="160">
        <f t="shared" si="3"/>
        <v>0</v>
      </c>
      <c r="AT16" s="160">
        <f t="shared" si="3"/>
        <v>0</v>
      </c>
      <c r="AU16" s="160">
        <f t="shared" si="3"/>
        <v>0</v>
      </c>
      <c r="AV16" s="160">
        <f t="shared" si="3"/>
        <v>0</v>
      </c>
      <c r="AW16" s="160">
        <f t="shared" si="3"/>
        <v>0</v>
      </c>
      <c r="AX16" s="160">
        <f t="shared" si="3"/>
        <v>0</v>
      </c>
      <c r="AY16" s="161">
        <f t="shared" si="3"/>
        <v>0</v>
      </c>
      <c r="AZ16" s="160">
        <f t="shared" si="3"/>
        <v>0</v>
      </c>
      <c r="BA16" s="160">
        <f t="shared" si="3"/>
        <v>0</v>
      </c>
      <c r="BB16" s="160">
        <f t="shared" si="3"/>
        <v>0</v>
      </c>
      <c r="BC16" s="160">
        <f>SUM(BC12:BC15)</f>
        <v>0</v>
      </c>
      <c r="BD16" s="160">
        <f>SUM(BD12:BD15)</f>
        <v>0</v>
      </c>
    </row>
    <row r="17" spans="1:56" ht="13.5" customHeight="1">
      <c r="A17" s="255"/>
      <c r="B17" s="260" t="s">
        <v>48</v>
      </c>
      <c r="C17" s="13" t="s">
        <v>21</v>
      </c>
      <c r="D17" s="153">
        <f>SUMIFS($E17:$BD17,$E$8:$BD$8,"&gt;="&amp;DATE($E$3,$G$3,1),$E$8:$BD$8,"&lt;="&amp;DATE($E$5,$G$5+1,0))</f>
        <v>0</v>
      </c>
      <c r="E17" s="30"/>
      <c r="F17" s="30"/>
      <c r="G17" s="30"/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29"/>
      <c r="AZ17" s="31"/>
      <c r="BA17" s="31"/>
      <c r="BB17" s="31"/>
      <c r="BC17" s="31"/>
      <c r="BD17" s="31"/>
    </row>
    <row r="18" spans="1:56">
      <c r="A18" s="255"/>
      <c r="B18" s="261"/>
      <c r="C18" s="13" t="s">
        <v>41</v>
      </c>
      <c r="D18" s="153">
        <f>SUMIFS($E18:$BD18,$E$8:$BD$8,"&gt;="&amp;DATE($E$3,$G$3,1),$E$8:$BD$8,"&lt;="&amp;DATE($E$5,$G$5+1,0))</f>
        <v>0</v>
      </c>
      <c r="E18" s="30"/>
      <c r="F18" s="30"/>
      <c r="G18" s="30"/>
      <c r="H18" s="29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29"/>
      <c r="AZ18" s="31"/>
      <c r="BA18" s="31"/>
      <c r="BB18" s="31"/>
      <c r="BC18" s="31"/>
      <c r="BD18" s="31"/>
    </row>
    <row r="19" spans="1:56">
      <c r="A19" s="255"/>
      <c r="B19" s="261"/>
      <c r="C19" s="13" t="s">
        <v>0</v>
      </c>
      <c r="D19" s="153">
        <f>SUMIFS($E19:$BD19,$E$8:$BD$8,"&gt;="&amp;DATE($E$3,$G$3,1),$E$8:$BD$8,"&lt;="&amp;DATE($E$5,$G$5+1,0))</f>
        <v>0</v>
      </c>
      <c r="E19" s="30"/>
      <c r="F19" s="30"/>
      <c r="G19" s="30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29"/>
      <c r="AZ19" s="31"/>
      <c r="BA19" s="31"/>
      <c r="BB19" s="31"/>
      <c r="BC19" s="31"/>
      <c r="BD19" s="31"/>
    </row>
    <row r="20" spans="1:56" ht="14.25" customHeight="1">
      <c r="A20" s="255"/>
      <c r="B20" s="262"/>
      <c r="C20" s="14" t="s">
        <v>50</v>
      </c>
      <c r="D20" s="154">
        <f>SUM(D17:D19)</f>
        <v>0</v>
      </c>
      <c r="E20" s="162">
        <f t="shared" ref="E20:BB20" si="4">SUM(E17:E19)</f>
        <v>0</v>
      </c>
      <c r="F20" s="162">
        <f t="shared" si="4"/>
        <v>0</v>
      </c>
      <c r="G20" s="162">
        <f t="shared" si="4"/>
        <v>0</v>
      </c>
      <c r="H20" s="163">
        <f t="shared" si="4"/>
        <v>0</v>
      </c>
      <c r="I20" s="162">
        <f t="shared" si="4"/>
        <v>0</v>
      </c>
      <c r="J20" s="162">
        <f t="shared" si="4"/>
        <v>0</v>
      </c>
      <c r="K20" s="162">
        <f t="shared" si="4"/>
        <v>0</v>
      </c>
      <c r="L20" s="162">
        <f t="shared" si="4"/>
        <v>0</v>
      </c>
      <c r="M20" s="162">
        <f t="shared" si="4"/>
        <v>0</v>
      </c>
      <c r="N20" s="162">
        <f t="shared" si="4"/>
        <v>0</v>
      </c>
      <c r="O20" s="162">
        <f t="shared" si="4"/>
        <v>0</v>
      </c>
      <c r="P20" s="162">
        <f t="shared" si="4"/>
        <v>0</v>
      </c>
      <c r="Q20" s="162">
        <f t="shared" si="4"/>
        <v>0</v>
      </c>
      <c r="R20" s="162">
        <f t="shared" si="4"/>
        <v>0</v>
      </c>
      <c r="S20" s="162">
        <f t="shared" si="4"/>
        <v>0</v>
      </c>
      <c r="T20" s="162">
        <f t="shared" si="4"/>
        <v>0</v>
      </c>
      <c r="U20" s="162">
        <f t="shared" si="4"/>
        <v>0</v>
      </c>
      <c r="V20" s="162">
        <f t="shared" si="4"/>
        <v>0</v>
      </c>
      <c r="W20" s="162">
        <f t="shared" si="4"/>
        <v>0</v>
      </c>
      <c r="X20" s="162">
        <f t="shared" si="4"/>
        <v>0</v>
      </c>
      <c r="Y20" s="162">
        <f t="shared" si="4"/>
        <v>0</v>
      </c>
      <c r="Z20" s="162">
        <f t="shared" si="4"/>
        <v>0</v>
      </c>
      <c r="AA20" s="162">
        <f t="shared" si="4"/>
        <v>0</v>
      </c>
      <c r="AB20" s="162">
        <f t="shared" si="4"/>
        <v>0</v>
      </c>
      <c r="AC20" s="162">
        <f t="shared" si="4"/>
        <v>0</v>
      </c>
      <c r="AD20" s="162">
        <f t="shared" si="4"/>
        <v>0</v>
      </c>
      <c r="AE20" s="162">
        <f t="shared" si="4"/>
        <v>0</v>
      </c>
      <c r="AF20" s="162">
        <f t="shared" si="4"/>
        <v>0</v>
      </c>
      <c r="AG20" s="162">
        <f t="shared" si="4"/>
        <v>0</v>
      </c>
      <c r="AH20" s="162">
        <f t="shared" si="4"/>
        <v>0</v>
      </c>
      <c r="AI20" s="162">
        <f t="shared" si="4"/>
        <v>0</v>
      </c>
      <c r="AJ20" s="162">
        <f t="shared" si="4"/>
        <v>0</v>
      </c>
      <c r="AK20" s="162">
        <f t="shared" si="4"/>
        <v>0</v>
      </c>
      <c r="AL20" s="162">
        <f t="shared" si="4"/>
        <v>0</v>
      </c>
      <c r="AM20" s="162">
        <f t="shared" si="4"/>
        <v>0</v>
      </c>
      <c r="AN20" s="162">
        <f t="shared" si="4"/>
        <v>0</v>
      </c>
      <c r="AO20" s="162">
        <f t="shared" si="4"/>
        <v>0</v>
      </c>
      <c r="AP20" s="162">
        <f t="shared" si="4"/>
        <v>0</v>
      </c>
      <c r="AQ20" s="162">
        <f t="shared" si="4"/>
        <v>0</v>
      </c>
      <c r="AR20" s="162">
        <f t="shared" si="4"/>
        <v>0</v>
      </c>
      <c r="AS20" s="162">
        <f t="shared" si="4"/>
        <v>0</v>
      </c>
      <c r="AT20" s="162">
        <f t="shared" si="4"/>
        <v>0</v>
      </c>
      <c r="AU20" s="162">
        <f t="shared" si="4"/>
        <v>0</v>
      </c>
      <c r="AV20" s="162">
        <f t="shared" si="4"/>
        <v>0</v>
      </c>
      <c r="AW20" s="162">
        <f t="shared" si="4"/>
        <v>0</v>
      </c>
      <c r="AX20" s="162">
        <f t="shared" si="4"/>
        <v>0</v>
      </c>
      <c r="AY20" s="163">
        <f t="shared" si="4"/>
        <v>0</v>
      </c>
      <c r="AZ20" s="162">
        <f t="shared" si="4"/>
        <v>0</v>
      </c>
      <c r="BA20" s="162">
        <f t="shared" si="4"/>
        <v>0</v>
      </c>
      <c r="BB20" s="162">
        <f t="shared" si="4"/>
        <v>0</v>
      </c>
      <c r="BC20" s="162">
        <f>SUM(BC17:BC19)</f>
        <v>0</v>
      </c>
      <c r="BD20" s="162">
        <f>SUM(BD17:BD19)</f>
        <v>0</v>
      </c>
    </row>
    <row r="21" spans="1:56" ht="13.5" customHeight="1" thickBot="1">
      <c r="A21" s="256"/>
      <c r="B21" s="263" t="s">
        <v>23</v>
      </c>
      <c r="C21" s="264"/>
      <c r="D21" s="164">
        <f>D16+D20</f>
        <v>0</v>
      </c>
      <c r="E21" s="165">
        <f>E16+E20</f>
        <v>0</v>
      </c>
      <c r="F21" s="165">
        <f t="shared" ref="F21:BB21" si="5">F16+F20</f>
        <v>0</v>
      </c>
      <c r="G21" s="165">
        <f t="shared" si="5"/>
        <v>0</v>
      </c>
      <c r="H21" s="166">
        <f t="shared" si="5"/>
        <v>0</v>
      </c>
      <c r="I21" s="165">
        <f t="shared" si="5"/>
        <v>0</v>
      </c>
      <c r="J21" s="165">
        <f t="shared" si="5"/>
        <v>0</v>
      </c>
      <c r="K21" s="165">
        <f t="shared" si="5"/>
        <v>0</v>
      </c>
      <c r="L21" s="165">
        <f t="shared" si="5"/>
        <v>0</v>
      </c>
      <c r="M21" s="165">
        <f t="shared" si="5"/>
        <v>0</v>
      </c>
      <c r="N21" s="165">
        <f t="shared" si="5"/>
        <v>0</v>
      </c>
      <c r="O21" s="165">
        <f t="shared" si="5"/>
        <v>0</v>
      </c>
      <c r="P21" s="165">
        <f t="shared" si="5"/>
        <v>0</v>
      </c>
      <c r="Q21" s="165">
        <f t="shared" si="5"/>
        <v>0</v>
      </c>
      <c r="R21" s="165">
        <f t="shared" si="5"/>
        <v>0</v>
      </c>
      <c r="S21" s="165">
        <f t="shared" si="5"/>
        <v>0</v>
      </c>
      <c r="T21" s="165">
        <f t="shared" si="5"/>
        <v>0</v>
      </c>
      <c r="U21" s="165">
        <f t="shared" si="5"/>
        <v>0</v>
      </c>
      <c r="V21" s="165">
        <f t="shared" si="5"/>
        <v>0</v>
      </c>
      <c r="W21" s="165">
        <f t="shared" si="5"/>
        <v>0</v>
      </c>
      <c r="X21" s="165">
        <f t="shared" si="5"/>
        <v>0</v>
      </c>
      <c r="Y21" s="165">
        <f t="shared" si="5"/>
        <v>0</v>
      </c>
      <c r="Z21" s="165">
        <f t="shared" si="5"/>
        <v>0</v>
      </c>
      <c r="AA21" s="165">
        <f t="shared" si="5"/>
        <v>0</v>
      </c>
      <c r="AB21" s="165">
        <f t="shared" si="5"/>
        <v>0</v>
      </c>
      <c r="AC21" s="165">
        <f t="shared" si="5"/>
        <v>0</v>
      </c>
      <c r="AD21" s="165">
        <f t="shared" si="5"/>
        <v>0</v>
      </c>
      <c r="AE21" s="165">
        <f t="shared" si="5"/>
        <v>0</v>
      </c>
      <c r="AF21" s="165">
        <f t="shared" si="5"/>
        <v>0</v>
      </c>
      <c r="AG21" s="165">
        <f t="shared" si="5"/>
        <v>0</v>
      </c>
      <c r="AH21" s="165">
        <f t="shared" si="5"/>
        <v>0</v>
      </c>
      <c r="AI21" s="165">
        <f t="shared" si="5"/>
        <v>0</v>
      </c>
      <c r="AJ21" s="165">
        <f t="shared" si="5"/>
        <v>0</v>
      </c>
      <c r="AK21" s="165">
        <f t="shared" si="5"/>
        <v>0</v>
      </c>
      <c r="AL21" s="165">
        <f t="shared" si="5"/>
        <v>0</v>
      </c>
      <c r="AM21" s="165">
        <f t="shared" si="5"/>
        <v>0</v>
      </c>
      <c r="AN21" s="165">
        <f t="shared" si="5"/>
        <v>0</v>
      </c>
      <c r="AO21" s="165">
        <f t="shared" si="5"/>
        <v>0</v>
      </c>
      <c r="AP21" s="165">
        <f t="shared" si="5"/>
        <v>0</v>
      </c>
      <c r="AQ21" s="165">
        <f t="shared" si="5"/>
        <v>0</v>
      </c>
      <c r="AR21" s="165">
        <f t="shared" si="5"/>
        <v>0</v>
      </c>
      <c r="AS21" s="165">
        <f t="shared" si="5"/>
        <v>0</v>
      </c>
      <c r="AT21" s="165">
        <f t="shared" si="5"/>
        <v>0</v>
      </c>
      <c r="AU21" s="165">
        <f t="shared" si="5"/>
        <v>0</v>
      </c>
      <c r="AV21" s="165">
        <f t="shared" si="5"/>
        <v>0</v>
      </c>
      <c r="AW21" s="165">
        <f t="shared" si="5"/>
        <v>0</v>
      </c>
      <c r="AX21" s="165">
        <f t="shared" si="5"/>
        <v>0</v>
      </c>
      <c r="AY21" s="166">
        <f t="shared" si="5"/>
        <v>0</v>
      </c>
      <c r="AZ21" s="165">
        <f t="shared" si="5"/>
        <v>0</v>
      </c>
      <c r="BA21" s="165">
        <f t="shared" si="5"/>
        <v>0</v>
      </c>
      <c r="BB21" s="165">
        <f t="shared" si="5"/>
        <v>0</v>
      </c>
      <c r="BC21" s="165">
        <f>BC16+BC20</f>
        <v>0</v>
      </c>
      <c r="BD21" s="165">
        <f>BD16+BD20</f>
        <v>0</v>
      </c>
    </row>
    <row r="22" spans="1:56" ht="14.25" thickTop="1">
      <c r="A22" s="254" t="s">
        <v>24</v>
      </c>
      <c r="B22" s="265" t="s">
        <v>61</v>
      </c>
      <c r="C22" s="15" t="s">
        <v>43</v>
      </c>
      <c r="D22" s="167">
        <f>SUMIFS($E22:$BD22,$E$8:$BD$8,"&gt;="&amp;DATE($E$3,$G$3,1),$E$8:$BD$8,"&lt;="&amp;DATE($E$5,$G$5+1,0))</f>
        <v>0</v>
      </c>
      <c r="E22" s="33"/>
      <c r="F22" s="33"/>
      <c r="G22" s="33"/>
      <c r="H22" s="32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2"/>
      <c r="AZ22" s="34"/>
      <c r="BA22" s="34"/>
      <c r="BB22" s="34"/>
      <c r="BC22" s="34"/>
      <c r="BD22" s="34"/>
    </row>
    <row r="23" spans="1:56" ht="13.5" customHeight="1">
      <c r="A23" s="255"/>
      <c r="B23" s="266"/>
      <c r="C23" s="16" t="s">
        <v>44</v>
      </c>
      <c r="D23" s="153">
        <f>SUMIFS($E23:$BD23,$E$8:$BD$8,"&gt;="&amp;DATE($E$3,$G$3,1),$E$8:$BD$8,"&lt;="&amp;DATE($E$5,$G$5+1,0))</f>
        <v>0</v>
      </c>
      <c r="E23" s="30"/>
      <c r="F23" s="30"/>
      <c r="G23" s="30"/>
      <c r="H23" s="29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29"/>
      <c r="AZ23" s="30"/>
      <c r="BA23" s="30"/>
      <c r="BB23" s="30"/>
      <c r="BC23" s="30"/>
      <c r="BD23" s="30"/>
    </row>
    <row r="24" spans="1:56">
      <c r="A24" s="255"/>
      <c r="B24" s="266"/>
      <c r="C24" s="16" t="s">
        <v>45</v>
      </c>
      <c r="D24" s="153">
        <f>SUMIFS($E24:$BD24,$E$8:$BD$8,"&gt;="&amp;DATE($E$3,$G$3,1),$E$8:$BD$8,"&lt;="&amp;DATE($E$5,$G$5+1,0))</f>
        <v>0</v>
      </c>
      <c r="E24" s="30"/>
      <c r="F24" s="30"/>
      <c r="G24" s="30"/>
      <c r="H24" s="29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29"/>
      <c r="AZ24" s="31"/>
      <c r="BA24" s="31"/>
      <c r="BB24" s="31"/>
      <c r="BC24" s="31"/>
      <c r="BD24" s="31"/>
    </row>
    <row r="25" spans="1:56">
      <c r="A25" s="255"/>
      <c r="B25" s="266"/>
      <c r="C25" s="16" t="s">
        <v>46</v>
      </c>
      <c r="D25" s="153">
        <f>SUMIFS($E25:$BD25,$E$8:$BD$8,"&gt;="&amp;DATE($E$3,$G$3,1),$E$8:$BD$8,"&lt;="&amp;DATE($E$5,$G$5+1,0))</f>
        <v>0</v>
      </c>
      <c r="E25" s="30"/>
      <c r="F25" s="30"/>
      <c r="G25" s="30"/>
      <c r="H25" s="29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29"/>
      <c r="AZ25" s="31"/>
      <c r="BA25" s="31"/>
      <c r="BB25" s="31"/>
      <c r="BC25" s="31"/>
      <c r="BD25" s="31"/>
    </row>
    <row r="26" spans="1:56">
      <c r="A26" s="255"/>
      <c r="B26" s="267"/>
      <c r="C26" s="17" t="s">
        <v>25</v>
      </c>
      <c r="D26" s="153">
        <f>SUM(D22:D25)</f>
        <v>0</v>
      </c>
      <c r="E26" s="160">
        <f t="shared" ref="E26:BB26" si="6">SUM(E22:E25)</f>
        <v>0</v>
      </c>
      <c r="F26" s="160">
        <f t="shared" si="6"/>
        <v>0</v>
      </c>
      <c r="G26" s="160">
        <f t="shared" si="6"/>
        <v>0</v>
      </c>
      <c r="H26" s="161">
        <f t="shared" si="6"/>
        <v>0</v>
      </c>
      <c r="I26" s="160">
        <f t="shared" si="6"/>
        <v>0</v>
      </c>
      <c r="J26" s="160">
        <f t="shared" si="6"/>
        <v>0</v>
      </c>
      <c r="K26" s="160">
        <f t="shared" si="6"/>
        <v>0</v>
      </c>
      <c r="L26" s="160">
        <f t="shared" si="6"/>
        <v>0</v>
      </c>
      <c r="M26" s="160">
        <f t="shared" si="6"/>
        <v>0</v>
      </c>
      <c r="N26" s="160">
        <f t="shared" si="6"/>
        <v>0</v>
      </c>
      <c r="O26" s="160">
        <f t="shared" si="6"/>
        <v>0</v>
      </c>
      <c r="P26" s="160">
        <f t="shared" si="6"/>
        <v>0</v>
      </c>
      <c r="Q26" s="160">
        <f t="shared" si="6"/>
        <v>0</v>
      </c>
      <c r="R26" s="160">
        <f t="shared" si="6"/>
        <v>0</v>
      </c>
      <c r="S26" s="160">
        <f t="shared" si="6"/>
        <v>0</v>
      </c>
      <c r="T26" s="160">
        <f t="shared" si="6"/>
        <v>0</v>
      </c>
      <c r="U26" s="160">
        <f t="shared" si="6"/>
        <v>0</v>
      </c>
      <c r="V26" s="160">
        <f t="shared" si="6"/>
        <v>0</v>
      </c>
      <c r="W26" s="160">
        <f t="shared" si="6"/>
        <v>0</v>
      </c>
      <c r="X26" s="160">
        <f t="shared" si="6"/>
        <v>0</v>
      </c>
      <c r="Y26" s="160">
        <f t="shared" si="6"/>
        <v>0</v>
      </c>
      <c r="Z26" s="160">
        <f t="shared" si="6"/>
        <v>0</v>
      </c>
      <c r="AA26" s="160">
        <f t="shared" si="6"/>
        <v>0</v>
      </c>
      <c r="AB26" s="160">
        <f t="shared" si="6"/>
        <v>0</v>
      </c>
      <c r="AC26" s="160">
        <f t="shared" si="6"/>
        <v>0</v>
      </c>
      <c r="AD26" s="160">
        <f t="shared" si="6"/>
        <v>0</v>
      </c>
      <c r="AE26" s="160">
        <f t="shared" si="6"/>
        <v>0</v>
      </c>
      <c r="AF26" s="160">
        <f t="shared" si="6"/>
        <v>0</v>
      </c>
      <c r="AG26" s="160">
        <f t="shared" si="6"/>
        <v>0</v>
      </c>
      <c r="AH26" s="160">
        <f t="shared" si="6"/>
        <v>0</v>
      </c>
      <c r="AI26" s="160">
        <f t="shared" si="6"/>
        <v>0</v>
      </c>
      <c r="AJ26" s="160">
        <f t="shared" si="6"/>
        <v>0</v>
      </c>
      <c r="AK26" s="160">
        <f t="shared" si="6"/>
        <v>0</v>
      </c>
      <c r="AL26" s="160">
        <f t="shared" si="6"/>
        <v>0</v>
      </c>
      <c r="AM26" s="160">
        <f t="shared" si="6"/>
        <v>0</v>
      </c>
      <c r="AN26" s="160">
        <f t="shared" si="6"/>
        <v>0</v>
      </c>
      <c r="AO26" s="160">
        <f t="shared" si="6"/>
        <v>0</v>
      </c>
      <c r="AP26" s="160">
        <f t="shared" si="6"/>
        <v>0</v>
      </c>
      <c r="AQ26" s="160">
        <f t="shared" si="6"/>
        <v>0</v>
      </c>
      <c r="AR26" s="160">
        <f t="shared" si="6"/>
        <v>0</v>
      </c>
      <c r="AS26" s="160">
        <f t="shared" si="6"/>
        <v>0</v>
      </c>
      <c r="AT26" s="160">
        <f t="shared" si="6"/>
        <v>0</v>
      </c>
      <c r="AU26" s="160">
        <f t="shared" si="6"/>
        <v>0</v>
      </c>
      <c r="AV26" s="160">
        <f t="shared" si="6"/>
        <v>0</v>
      </c>
      <c r="AW26" s="160">
        <f t="shared" si="6"/>
        <v>0</v>
      </c>
      <c r="AX26" s="160">
        <f t="shared" si="6"/>
        <v>0</v>
      </c>
      <c r="AY26" s="161">
        <f t="shared" si="6"/>
        <v>0</v>
      </c>
      <c r="AZ26" s="160">
        <f t="shared" si="6"/>
        <v>0</v>
      </c>
      <c r="BA26" s="160">
        <f t="shared" si="6"/>
        <v>0</v>
      </c>
      <c r="BB26" s="160">
        <f t="shared" si="6"/>
        <v>0</v>
      </c>
      <c r="BC26" s="160">
        <f>SUM(BC22:BC25)</f>
        <v>0</v>
      </c>
      <c r="BD26" s="160">
        <f>SUM(BD22:BD25)</f>
        <v>0</v>
      </c>
    </row>
    <row r="27" spans="1:56">
      <c r="A27" s="255"/>
      <c r="B27" s="268" t="s">
        <v>62</v>
      </c>
      <c r="C27" s="16" t="s">
        <v>26</v>
      </c>
      <c r="D27" s="153">
        <f>SUMIFS($E27:$BD27,$E$8:$BD$8,"&gt;="&amp;DATE($E$3,$G$3,1),$E$8:$BD$8,"&lt;="&amp;DATE($E$5,$G$5+1,0))</f>
        <v>0</v>
      </c>
      <c r="E27" s="42"/>
      <c r="F27" s="42"/>
      <c r="G27" s="42"/>
      <c r="H27" s="134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29"/>
      <c r="AZ27" s="31"/>
      <c r="BA27" s="31"/>
      <c r="BB27" s="31"/>
      <c r="BC27" s="31"/>
      <c r="BD27" s="31"/>
    </row>
    <row r="28" spans="1:56">
      <c r="A28" s="255"/>
      <c r="B28" s="268"/>
      <c r="C28" s="16" t="s">
        <v>27</v>
      </c>
      <c r="D28" s="153">
        <f>SUMIFS($E28:$BD28,$E$8:$BD$8,"&gt;="&amp;DATE($E$3,$G$3,1),$E$8:$BD$8,"&lt;="&amp;DATE($E$5,$G$5+1,0))</f>
        <v>0</v>
      </c>
      <c r="E28" s="42"/>
      <c r="F28" s="42"/>
      <c r="G28" s="42"/>
      <c r="H28" s="134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29"/>
      <c r="AZ28" s="31"/>
      <c r="BA28" s="31"/>
      <c r="BB28" s="31"/>
      <c r="BC28" s="31"/>
      <c r="BD28" s="31"/>
    </row>
    <row r="29" spans="1:56">
      <c r="A29" s="255"/>
      <c r="B29" s="268"/>
      <c r="C29" s="16" t="s">
        <v>28</v>
      </c>
      <c r="D29" s="153">
        <f>SUMIFS($E29:$BD29,$E$8:$BD$8,"&gt;="&amp;DATE($E$3,$G$3,1),$E$8:$BD$8,"&lt;="&amp;DATE($E$5,$G$5+1,0))</f>
        <v>0</v>
      </c>
      <c r="E29" s="42"/>
      <c r="F29" s="42"/>
      <c r="G29" s="42"/>
      <c r="H29" s="134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29"/>
      <c r="AZ29" s="31"/>
      <c r="BA29" s="31"/>
      <c r="BB29" s="31"/>
      <c r="BC29" s="31"/>
      <c r="BD29" s="31"/>
    </row>
    <row r="30" spans="1:56">
      <c r="A30" s="255"/>
      <c r="B30" s="268"/>
      <c r="C30" s="16" t="s">
        <v>29</v>
      </c>
      <c r="D30" s="153">
        <f>SUMIFS($E30:$BD30,$E$8:$BD$8,"&gt;="&amp;DATE($E$3,$G$3,1),$E$8:$BD$8,"&lt;="&amp;DATE($E$5,$G$5+1,0))</f>
        <v>0</v>
      </c>
      <c r="E30" s="42"/>
      <c r="F30" s="42"/>
      <c r="G30" s="42"/>
      <c r="H30" s="134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29"/>
      <c r="AZ30" s="31"/>
      <c r="BA30" s="31"/>
      <c r="BB30" s="31"/>
      <c r="BC30" s="31"/>
      <c r="BD30" s="31"/>
    </row>
    <row r="31" spans="1:56">
      <c r="A31" s="255"/>
      <c r="B31" s="268"/>
      <c r="C31" s="17" t="s">
        <v>30</v>
      </c>
      <c r="D31" s="153">
        <f>SUM(D27:D30)</f>
        <v>0</v>
      </c>
      <c r="E31" s="160">
        <f t="shared" ref="E31:BB31" si="7">SUM(E27:E30)</f>
        <v>0</v>
      </c>
      <c r="F31" s="160">
        <f t="shared" si="7"/>
        <v>0</v>
      </c>
      <c r="G31" s="160">
        <f t="shared" si="7"/>
        <v>0</v>
      </c>
      <c r="H31" s="161">
        <f t="shared" si="7"/>
        <v>0</v>
      </c>
      <c r="I31" s="160">
        <f t="shared" si="7"/>
        <v>0</v>
      </c>
      <c r="J31" s="160">
        <f t="shared" si="7"/>
        <v>0</v>
      </c>
      <c r="K31" s="160">
        <f t="shared" si="7"/>
        <v>0</v>
      </c>
      <c r="L31" s="160">
        <f t="shared" si="7"/>
        <v>0</v>
      </c>
      <c r="M31" s="160">
        <f t="shared" si="7"/>
        <v>0</v>
      </c>
      <c r="N31" s="160">
        <f t="shared" si="7"/>
        <v>0</v>
      </c>
      <c r="O31" s="160">
        <f t="shared" si="7"/>
        <v>0</v>
      </c>
      <c r="P31" s="160">
        <f t="shared" si="7"/>
        <v>0</v>
      </c>
      <c r="Q31" s="160">
        <f t="shared" si="7"/>
        <v>0</v>
      </c>
      <c r="R31" s="160">
        <f t="shared" si="7"/>
        <v>0</v>
      </c>
      <c r="S31" s="160">
        <f t="shared" si="7"/>
        <v>0</v>
      </c>
      <c r="T31" s="160">
        <f t="shared" si="7"/>
        <v>0</v>
      </c>
      <c r="U31" s="160">
        <f t="shared" si="7"/>
        <v>0</v>
      </c>
      <c r="V31" s="160">
        <f t="shared" si="7"/>
        <v>0</v>
      </c>
      <c r="W31" s="160">
        <f t="shared" si="7"/>
        <v>0</v>
      </c>
      <c r="X31" s="160">
        <f t="shared" si="7"/>
        <v>0</v>
      </c>
      <c r="Y31" s="160">
        <f t="shared" si="7"/>
        <v>0</v>
      </c>
      <c r="Z31" s="160">
        <f t="shared" si="7"/>
        <v>0</v>
      </c>
      <c r="AA31" s="160">
        <f t="shared" si="7"/>
        <v>0</v>
      </c>
      <c r="AB31" s="160">
        <f t="shared" si="7"/>
        <v>0</v>
      </c>
      <c r="AC31" s="160">
        <f t="shared" si="7"/>
        <v>0</v>
      </c>
      <c r="AD31" s="160">
        <f t="shared" si="7"/>
        <v>0</v>
      </c>
      <c r="AE31" s="160">
        <f t="shared" si="7"/>
        <v>0</v>
      </c>
      <c r="AF31" s="160">
        <f t="shared" si="7"/>
        <v>0</v>
      </c>
      <c r="AG31" s="160">
        <f t="shared" si="7"/>
        <v>0</v>
      </c>
      <c r="AH31" s="160">
        <f t="shared" si="7"/>
        <v>0</v>
      </c>
      <c r="AI31" s="160">
        <f t="shared" si="7"/>
        <v>0</v>
      </c>
      <c r="AJ31" s="160">
        <f t="shared" si="7"/>
        <v>0</v>
      </c>
      <c r="AK31" s="160">
        <f t="shared" si="7"/>
        <v>0</v>
      </c>
      <c r="AL31" s="160">
        <f t="shared" si="7"/>
        <v>0</v>
      </c>
      <c r="AM31" s="160">
        <f t="shared" si="7"/>
        <v>0</v>
      </c>
      <c r="AN31" s="160">
        <f t="shared" si="7"/>
        <v>0</v>
      </c>
      <c r="AO31" s="160">
        <f t="shared" si="7"/>
        <v>0</v>
      </c>
      <c r="AP31" s="160">
        <f t="shared" si="7"/>
        <v>0</v>
      </c>
      <c r="AQ31" s="160">
        <f t="shared" si="7"/>
        <v>0</v>
      </c>
      <c r="AR31" s="160">
        <f t="shared" si="7"/>
        <v>0</v>
      </c>
      <c r="AS31" s="160">
        <f t="shared" si="7"/>
        <v>0</v>
      </c>
      <c r="AT31" s="160">
        <f t="shared" si="7"/>
        <v>0</v>
      </c>
      <c r="AU31" s="160">
        <f t="shared" si="7"/>
        <v>0</v>
      </c>
      <c r="AV31" s="160">
        <f t="shared" si="7"/>
        <v>0</v>
      </c>
      <c r="AW31" s="160">
        <f t="shared" si="7"/>
        <v>0</v>
      </c>
      <c r="AX31" s="160">
        <f t="shared" si="7"/>
        <v>0</v>
      </c>
      <c r="AY31" s="161">
        <f t="shared" si="7"/>
        <v>0</v>
      </c>
      <c r="AZ31" s="160">
        <f t="shared" si="7"/>
        <v>0</v>
      </c>
      <c r="BA31" s="160">
        <f t="shared" si="7"/>
        <v>0</v>
      </c>
      <c r="BB31" s="160">
        <f t="shared" si="7"/>
        <v>0</v>
      </c>
      <c r="BC31" s="160">
        <f>SUM(BC27:BC30)</f>
        <v>0</v>
      </c>
      <c r="BD31" s="160">
        <f>SUM(BD27:BD30)</f>
        <v>0</v>
      </c>
    </row>
    <row r="32" spans="1:56">
      <c r="A32" s="255"/>
      <c r="B32" s="269" t="s">
        <v>39</v>
      </c>
      <c r="C32" s="16" t="s">
        <v>21</v>
      </c>
      <c r="D32" s="153">
        <f>SUMIFS($E32:$BD32,$E$8:$BD$8,"&gt;="&amp;DATE($E$3,$G$3,1),$E$8:$BD$8,"&lt;="&amp;DATE($E$5,$G$5+1,0))</f>
        <v>0</v>
      </c>
      <c r="E32" s="30"/>
      <c r="F32" s="30"/>
      <c r="G32" s="30"/>
      <c r="H32" s="29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29"/>
      <c r="AZ32" s="31"/>
      <c r="BA32" s="31"/>
      <c r="BB32" s="31"/>
      <c r="BC32" s="31"/>
      <c r="BD32" s="31"/>
    </row>
    <row r="33" spans="1:56">
      <c r="A33" s="255"/>
      <c r="B33" s="270"/>
      <c r="C33" s="16" t="s">
        <v>40</v>
      </c>
      <c r="D33" s="153">
        <f>SUMIFS($E33:$BD33,$E$8:$BD$8,"&gt;="&amp;DATE($E$3,$G$3,1),$E$8:$BD$8,"&lt;="&amp;DATE($E$5,$G$5+1,0))</f>
        <v>0</v>
      </c>
      <c r="E33" s="30"/>
      <c r="F33" s="30"/>
      <c r="G33" s="30"/>
      <c r="H33" s="29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29"/>
      <c r="AZ33" s="31"/>
      <c r="BA33" s="31"/>
      <c r="BB33" s="31"/>
      <c r="BC33" s="31"/>
      <c r="BD33" s="31"/>
    </row>
    <row r="34" spans="1:56">
      <c r="A34" s="255"/>
      <c r="B34" s="270"/>
      <c r="C34" s="18" t="s">
        <v>8</v>
      </c>
      <c r="D34" s="154">
        <f>SUMIFS($E34:$BD34,$E$8:$BD$8,"&gt;="&amp;DATE($E$3,$G$3,1),$E$8:$BD$8,"&lt;="&amp;DATE($E$5,$G$5+1,0))</f>
        <v>0</v>
      </c>
      <c r="E34" s="36"/>
      <c r="F34" s="36"/>
      <c r="G34" s="36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5"/>
      <c r="AZ34" s="37"/>
      <c r="BA34" s="37"/>
      <c r="BB34" s="37"/>
      <c r="BC34" s="37"/>
      <c r="BD34" s="37"/>
    </row>
    <row r="35" spans="1:56" ht="14.25" customHeight="1">
      <c r="A35" s="255"/>
      <c r="B35" s="271"/>
      <c r="C35" s="19" t="s">
        <v>42</v>
      </c>
      <c r="D35" s="168">
        <f>SUM(D32:D34)</f>
        <v>0</v>
      </c>
      <c r="E35" s="162">
        <f t="shared" ref="E35:BB35" si="8">SUM(E32:E34)</f>
        <v>0</v>
      </c>
      <c r="F35" s="162">
        <f t="shared" si="8"/>
        <v>0</v>
      </c>
      <c r="G35" s="162">
        <f t="shared" si="8"/>
        <v>0</v>
      </c>
      <c r="H35" s="163">
        <f t="shared" si="8"/>
        <v>0</v>
      </c>
      <c r="I35" s="162">
        <f t="shared" si="8"/>
        <v>0</v>
      </c>
      <c r="J35" s="162">
        <f t="shared" si="8"/>
        <v>0</v>
      </c>
      <c r="K35" s="162">
        <f t="shared" si="8"/>
        <v>0</v>
      </c>
      <c r="L35" s="162">
        <f t="shared" si="8"/>
        <v>0</v>
      </c>
      <c r="M35" s="162">
        <f t="shared" si="8"/>
        <v>0</v>
      </c>
      <c r="N35" s="162">
        <f t="shared" si="8"/>
        <v>0</v>
      </c>
      <c r="O35" s="162">
        <f t="shared" si="8"/>
        <v>0</v>
      </c>
      <c r="P35" s="162">
        <f t="shared" si="8"/>
        <v>0</v>
      </c>
      <c r="Q35" s="162">
        <f t="shared" si="8"/>
        <v>0</v>
      </c>
      <c r="R35" s="162">
        <f t="shared" si="8"/>
        <v>0</v>
      </c>
      <c r="S35" s="162">
        <f t="shared" si="8"/>
        <v>0</v>
      </c>
      <c r="T35" s="162">
        <f t="shared" si="8"/>
        <v>0</v>
      </c>
      <c r="U35" s="162">
        <f t="shared" si="8"/>
        <v>0</v>
      </c>
      <c r="V35" s="162">
        <f t="shared" si="8"/>
        <v>0</v>
      </c>
      <c r="W35" s="162">
        <f t="shared" si="8"/>
        <v>0</v>
      </c>
      <c r="X35" s="162">
        <f t="shared" si="8"/>
        <v>0</v>
      </c>
      <c r="Y35" s="162">
        <f t="shared" si="8"/>
        <v>0</v>
      </c>
      <c r="Z35" s="162">
        <f t="shared" si="8"/>
        <v>0</v>
      </c>
      <c r="AA35" s="162">
        <f t="shared" si="8"/>
        <v>0</v>
      </c>
      <c r="AB35" s="162">
        <f t="shared" si="8"/>
        <v>0</v>
      </c>
      <c r="AC35" s="162">
        <f t="shared" si="8"/>
        <v>0</v>
      </c>
      <c r="AD35" s="162">
        <f t="shared" si="8"/>
        <v>0</v>
      </c>
      <c r="AE35" s="162">
        <f t="shared" si="8"/>
        <v>0</v>
      </c>
      <c r="AF35" s="162">
        <f t="shared" si="8"/>
        <v>0</v>
      </c>
      <c r="AG35" s="162">
        <f t="shared" si="8"/>
        <v>0</v>
      </c>
      <c r="AH35" s="162">
        <f t="shared" si="8"/>
        <v>0</v>
      </c>
      <c r="AI35" s="162">
        <f t="shared" si="8"/>
        <v>0</v>
      </c>
      <c r="AJ35" s="162">
        <f t="shared" si="8"/>
        <v>0</v>
      </c>
      <c r="AK35" s="162">
        <f t="shared" si="8"/>
        <v>0</v>
      </c>
      <c r="AL35" s="162">
        <f t="shared" si="8"/>
        <v>0</v>
      </c>
      <c r="AM35" s="162">
        <f t="shared" si="8"/>
        <v>0</v>
      </c>
      <c r="AN35" s="162">
        <f t="shared" si="8"/>
        <v>0</v>
      </c>
      <c r="AO35" s="162">
        <f t="shared" si="8"/>
        <v>0</v>
      </c>
      <c r="AP35" s="162">
        <f t="shared" si="8"/>
        <v>0</v>
      </c>
      <c r="AQ35" s="162">
        <f t="shared" si="8"/>
        <v>0</v>
      </c>
      <c r="AR35" s="162">
        <f t="shared" si="8"/>
        <v>0</v>
      </c>
      <c r="AS35" s="162">
        <f t="shared" si="8"/>
        <v>0</v>
      </c>
      <c r="AT35" s="162">
        <f t="shared" si="8"/>
        <v>0</v>
      </c>
      <c r="AU35" s="162">
        <f t="shared" si="8"/>
        <v>0</v>
      </c>
      <c r="AV35" s="162">
        <f t="shared" si="8"/>
        <v>0</v>
      </c>
      <c r="AW35" s="162">
        <f t="shared" si="8"/>
        <v>0</v>
      </c>
      <c r="AX35" s="162">
        <f t="shared" si="8"/>
        <v>0</v>
      </c>
      <c r="AY35" s="163">
        <f t="shared" si="8"/>
        <v>0</v>
      </c>
      <c r="AZ35" s="162">
        <f t="shared" si="8"/>
        <v>0</v>
      </c>
      <c r="BA35" s="162">
        <f t="shared" si="8"/>
        <v>0</v>
      </c>
      <c r="BB35" s="162">
        <f t="shared" si="8"/>
        <v>0</v>
      </c>
      <c r="BC35" s="162">
        <f>SUM(BC32:BC34)</f>
        <v>0</v>
      </c>
      <c r="BD35" s="162">
        <f>SUM(BD32:BD34)</f>
        <v>0</v>
      </c>
    </row>
    <row r="36" spans="1:56" ht="14.25" thickBot="1">
      <c r="A36" s="256"/>
      <c r="B36" s="272" t="s">
        <v>31</v>
      </c>
      <c r="C36" s="263"/>
      <c r="D36" s="169">
        <f>D26+D31+D35</f>
        <v>0</v>
      </c>
      <c r="E36" s="165">
        <f t="shared" ref="E36:BB36" si="9">E26+E31+E35</f>
        <v>0</v>
      </c>
      <c r="F36" s="165">
        <f t="shared" si="9"/>
        <v>0</v>
      </c>
      <c r="G36" s="165">
        <f t="shared" si="9"/>
        <v>0</v>
      </c>
      <c r="H36" s="166">
        <f t="shared" si="9"/>
        <v>0</v>
      </c>
      <c r="I36" s="165">
        <f t="shared" si="9"/>
        <v>0</v>
      </c>
      <c r="J36" s="165">
        <f t="shared" si="9"/>
        <v>0</v>
      </c>
      <c r="K36" s="165">
        <f t="shared" si="9"/>
        <v>0</v>
      </c>
      <c r="L36" s="165">
        <f t="shared" si="9"/>
        <v>0</v>
      </c>
      <c r="M36" s="165">
        <f t="shared" si="9"/>
        <v>0</v>
      </c>
      <c r="N36" s="165">
        <f t="shared" si="9"/>
        <v>0</v>
      </c>
      <c r="O36" s="165">
        <f t="shared" si="9"/>
        <v>0</v>
      </c>
      <c r="P36" s="165">
        <f t="shared" si="9"/>
        <v>0</v>
      </c>
      <c r="Q36" s="165">
        <f t="shared" si="9"/>
        <v>0</v>
      </c>
      <c r="R36" s="165">
        <f t="shared" si="9"/>
        <v>0</v>
      </c>
      <c r="S36" s="165">
        <f t="shared" si="9"/>
        <v>0</v>
      </c>
      <c r="T36" s="165">
        <f t="shared" si="9"/>
        <v>0</v>
      </c>
      <c r="U36" s="165">
        <f t="shared" si="9"/>
        <v>0</v>
      </c>
      <c r="V36" s="165">
        <f t="shared" si="9"/>
        <v>0</v>
      </c>
      <c r="W36" s="165">
        <f t="shared" si="9"/>
        <v>0</v>
      </c>
      <c r="X36" s="165">
        <f t="shared" si="9"/>
        <v>0</v>
      </c>
      <c r="Y36" s="165">
        <f t="shared" si="9"/>
        <v>0</v>
      </c>
      <c r="Z36" s="165">
        <f t="shared" si="9"/>
        <v>0</v>
      </c>
      <c r="AA36" s="165">
        <f t="shared" si="9"/>
        <v>0</v>
      </c>
      <c r="AB36" s="165">
        <f t="shared" si="9"/>
        <v>0</v>
      </c>
      <c r="AC36" s="165">
        <f t="shared" si="9"/>
        <v>0</v>
      </c>
      <c r="AD36" s="165">
        <f t="shared" si="9"/>
        <v>0</v>
      </c>
      <c r="AE36" s="165">
        <f t="shared" si="9"/>
        <v>0</v>
      </c>
      <c r="AF36" s="165">
        <f t="shared" si="9"/>
        <v>0</v>
      </c>
      <c r="AG36" s="165">
        <f t="shared" si="9"/>
        <v>0</v>
      </c>
      <c r="AH36" s="165">
        <f t="shared" si="9"/>
        <v>0</v>
      </c>
      <c r="AI36" s="165">
        <f t="shared" si="9"/>
        <v>0</v>
      </c>
      <c r="AJ36" s="165">
        <f t="shared" si="9"/>
        <v>0</v>
      </c>
      <c r="AK36" s="165">
        <f t="shared" si="9"/>
        <v>0</v>
      </c>
      <c r="AL36" s="165">
        <f t="shared" si="9"/>
        <v>0</v>
      </c>
      <c r="AM36" s="165">
        <f t="shared" si="9"/>
        <v>0</v>
      </c>
      <c r="AN36" s="165">
        <f t="shared" si="9"/>
        <v>0</v>
      </c>
      <c r="AO36" s="165">
        <f t="shared" si="9"/>
        <v>0</v>
      </c>
      <c r="AP36" s="165">
        <f t="shared" si="9"/>
        <v>0</v>
      </c>
      <c r="AQ36" s="165">
        <f t="shared" si="9"/>
        <v>0</v>
      </c>
      <c r="AR36" s="165">
        <f t="shared" si="9"/>
        <v>0</v>
      </c>
      <c r="AS36" s="165">
        <f t="shared" si="9"/>
        <v>0</v>
      </c>
      <c r="AT36" s="165">
        <f t="shared" si="9"/>
        <v>0</v>
      </c>
      <c r="AU36" s="165">
        <f t="shared" si="9"/>
        <v>0</v>
      </c>
      <c r="AV36" s="165">
        <f t="shared" si="9"/>
        <v>0</v>
      </c>
      <c r="AW36" s="165">
        <f t="shared" si="9"/>
        <v>0</v>
      </c>
      <c r="AX36" s="165">
        <f t="shared" si="9"/>
        <v>0</v>
      </c>
      <c r="AY36" s="166">
        <f t="shared" si="9"/>
        <v>0</v>
      </c>
      <c r="AZ36" s="165">
        <f t="shared" si="9"/>
        <v>0</v>
      </c>
      <c r="BA36" s="165">
        <f t="shared" si="9"/>
        <v>0</v>
      </c>
      <c r="BB36" s="165">
        <f t="shared" si="9"/>
        <v>0</v>
      </c>
      <c r="BC36" s="165">
        <f>BC26+BC31+BC35</f>
        <v>0</v>
      </c>
      <c r="BD36" s="165">
        <f>BD26+BD31+BD35</f>
        <v>0</v>
      </c>
    </row>
    <row r="37" spans="1:56" ht="15" customHeight="1" thickTop="1">
      <c r="A37" s="246" t="s">
        <v>32</v>
      </c>
      <c r="B37" s="246"/>
      <c r="C37" s="247"/>
      <c r="D37" s="38"/>
      <c r="E37" s="160">
        <f t="shared" ref="E37:BA37" si="10">E21-E36</f>
        <v>0</v>
      </c>
      <c r="F37" s="160">
        <f t="shared" si="10"/>
        <v>0</v>
      </c>
      <c r="G37" s="160">
        <f t="shared" si="10"/>
        <v>0</v>
      </c>
      <c r="H37" s="161">
        <f t="shared" si="10"/>
        <v>0</v>
      </c>
      <c r="I37" s="160">
        <f t="shared" si="10"/>
        <v>0</v>
      </c>
      <c r="J37" s="160">
        <f t="shared" si="10"/>
        <v>0</v>
      </c>
      <c r="K37" s="160">
        <f t="shared" si="10"/>
        <v>0</v>
      </c>
      <c r="L37" s="160">
        <f t="shared" si="10"/>
        <v>0</v>
      </c>
      <c r="M37" s="160">
        <f t="shared" si="10"/>
        <v>0</v>
      </c>
      <c r="N37" s="160">
        <f t="shared" si="10"/>
        <v>0</v>
      </c>
      <c r="O37" s="160">
        <f t="shared" si="10"/>
        <v>0</v>
      </c>
      <c r="P37" s="160">
        <f t="shared" si="10"/>
        <v>0</v>
      </c>
      <c r="Q37" s="160">
        <f t="shared" si="10"/>
        <v>0</v>
      </c>
      <c r="R37" s="160">
        <f t="shared" si="10"/>
        <v>0</v>
      </c>
      <c r="S37" s="160">
        <f t="shared" si="10"/>
        <v>0</v>
      </c>
      <c r="T37" s="160">
        <f t="shared" si="10"/>
        <v>0</v>
      </c>
      <c r="U37" s="160">
        <f t="shared" si="10"/>
        <v>0</v>
      </c>
      <c r="V37" s="160">
        <f t="shared" si="10"/>
        <v>0</v>
      </c>
      <c r="W37" s="160">
        <f t="shared" si="10"/>
        <v>0</v>
      </c>
      <c r="X37" s="160">
        <f t="shared" si="10"/>
        <v>0</v>
      </c>
      <c r="Y37" s="160">
        <f t="shared" si="10"/>
        <v>0</v>
      </c>
      <c r="Z37" s="160">
        <f t="shared" si="10"/>
        <v>0</v>
      </c>
      <c r="AA37" s="160">
        <f t="shared" si="10"/>
        <v>0</v>
      </c>
      <c r="AB37" s="160">
        <f t="shared" si="10"/>
        <v>0</v>
      </c>
      <c r="AC37" s="160">
        <f t="shared" si="10"/>
        <v>0</v>
      </c>
      <c r="AD37" s="160">
        <f t="shared" si="10"/>
        <v>0</v>
      </c>
      <c r="AE37" s="160">
        <f t="shared" si="10"/>
        <v>0</v>
      </c>
      <c r="AF37" s="160">
        <f t="shared" si="10"/>
        <v>0</v>
      </c>
      <c r="AG37" s="160">
        <f t="shared" si="10"/>
        <v>0</v>
      </c>
      <c r="AH37" s="160">
        <f t="shared" si="10"/>
        <v>0</v>
      </c>
      <c r="AI37" s="160">
        <f t="shared" si="10"/>
        <v>0</v>
      </c>
      <c r="AJ37" s="160">
        <f t="shared" si="10"/>
        <v>0</v>
      </c>
      <c r="AK37" s="160">
        <f t="shared" si="10"/>
        <v>0</v>
      </c>
      <c r="AL37" s="160">
        <f t="shared" si="10"/>
        <v>0</v>
      </c>
      <c r="AM37" s="160">
        <f t="shared" si="10"/>
        <v>0</v>
      </c>
      <c r="AN37" s="160">
        <f t="shared" si="10"/>
        <v>0</v>
      </c>
      <c r="AO37" s="160">
        <f t="shared" si="10"/>
        <v>0</v>
      </c>
      <c r="AP37" s="160">
        <f t="shared" si="10"/>
        <v>0</v>
      </c>
      <c r="AQ37" s="160">
        <f t="shared" si="10"/>
        <v>0</v>
      </c>
      <c r="AR37" s="160">
        <f t="shared" si="10"/>
        <v>0</v>
      </c>
      <c r="AS37" s="160">
        <f t="shared" si="10"/>
        <v>0</v>
      </c>
      <c r="AT37" s="160">
        <f t="shared" si="10"/>
        <v>0</v>
      </c>
      <c r="AU37" s="160">
        <f t="shared" si="10"/>
        <v>0</v>
      </c>
      <c r="AV37" s="160">
        <f t="shared" si="10"/>
        <v>0</v>
      </c>
      <c r="AW37" s="160">
        <f t="shared" si="10"/>
        <v>0</v>
      </c>
      <c r="AX37" s="160">
        <f t="shared" si="10"/>
        <v>0</v>
      </c>
      <c r="AY37" s="161">
        <f t="shared" si="10"/>
        <v>0</v>
      </c>
      <c r="AZ37" s="160">
        <f t="shared" si="10"/>
        <v>0</v>
      </c>
      <c r="BA37" s="160">
        <f t="shared" si="10"/>
        <v>0</v>
      </c>
      <c r="BB37" s="160">
        <f>BB21-BB36</f>
        <v>0</v>
      </c>
      <c r="BC37" s="160">
        <f>BC21-BC36</f>
        <v>0</v>
      </c>
      <c r="BD37" s="160">
        <f>BD21-BD36</f>
        <v>0</v>
      </c>
    </row>
    <row r="38" spans="1:56" ht="14.25" thickBot="1">
      <c r="A38" s="248" t="s">
        <v>33</v>
      </c>
      <c r="B38" s="248"/>
      <c r="C38" s="249"/>
      <c r="D38" s="39"/>
      <c r="E38" s="170">
        <f>E11+E21-E36</f>
        <v>0</v>
      </c>
      <c r="F38" s="170">
        <f t="shared" ref="F38:BA38" si="11">F11+F21-F36</f>
        <v>0</v>
      </c>
      <c r="G38" s="170">
        <f t="shared" si="11"/>
        <v>0</v>
      </c>
      <c r="H38" s="171">
        <f t="shared" si="11"/>
        <v>0</v>
      </c>
      <c r="I38" s="170">
        <f t="shared" si="11"/>
        <v>0</v>
      </c>
      <c r="J38" s="170">
        <f t="shared" si="11"/>
        <v>0</v>
      </c>
      <c r="K38" s="170">
        <f t="shared" si="11"/>
        <v>0</v>
      </c>
      <c r="L38" s="170">
        <f t="shared" si="11"/>
        <v>0</v>
      </c>
      <c r="M38" s="170">
        <f t="shared" si="11"/>
        <v>0</v>
      </c>
      <c r="N38" s="170">
        <f t="shared" si="11"/>
        <v>0</v>
      </c>
      <c r="O38" s="170">
        <f t="shared" si="11"/>
        <v>0</v>
      </c>
      <c r="P38" s="170">
        <f t="shared" si="11"/>
        <v>0</v>
      </c>
      <c r="Q38" s="170">
        <f t="shared" si="11"/>
        <v>0</v>
      </c>
      <c r="R38" s="170">
        <f t="shared" si="11"/>
        <v>0</v>
      </c>
      <c r="S38" s="170">
        <f t="shared" si="11"/>
        <v>0</v>
      </c>
      <c r="T38" s="170">
        <f t="shared" si="11"/>
        <v>0</v>
      </c>
      <c r="U38" s="170">
        <f t="shared" si="11"/>
        <v>0</v>
      </c>
      <c r="V38" s="170">
        <f t="shared" si="11"/>
        <v>0</v>
      </c>
      <c r="W38" s="170">
        <f t="shared" si="11"/>
        <v>0</v>
      </c>
      <c r="X38" s="170">
        <f t="shared" si="11"/>
        <v>0</v>
      </c>
      <c r="Y38" s="170">
        <f t="shared" si="11"/>
        <v>0</v>
      </c>
      <c r="Z38" s="170">
        <f t="shared" si="11"/>
        <v>0</v>
      </c>
      <c r="AA38" s="170">
        <f t="shared" si="11"/>
        <v>0</v>
      </c>
      <c r="AB38" s="170">
        <f t="shared" si="11"/>
        <v>0</v>
      </c>
      <c r="AC38" s="170">
        <f t="shared" si="11"/>
        <v>0</v>
      </c>
      <c r="AD38" s="170">
        <f t="shared" si="11"/>
        <v>0</v>
      </c>
      <c r="AE38" s="170">
        <f t="shared" si="11"/>
        <v>0</v>
      </c>
      <c r="AF38" s="170">
        <f t="shared" si="11"/>
        <v>0</v>
      </c>
      <c r="AG38" s="170">
        <f t="shared" si="11"/>
        <v>0</v>
      </c>
      <c r="AH38" s="170">
        <f t="shared" si="11"/>
        <v>0</v>
      </c>
      <c r="AI38" s="170">
        <f t="shared" si="11"/>
        <v>0</v>
      </c>
      <c r="AJ38" s="170">
        <f t="shared" si="11"/>
        <v>0</v>
      </c>
      <c r="AK38" s="170">
        <f t="shared" si="11"/>
        <v>0</v>
      </c>
      <c r="AL38" s="170">
        <f t="shared" si="11"/>
        <v>0</v>
      </c>
      <c r="AM38" s="170">
        <f t="shared" si="11"/>
        <v>0</v>
      </c>
      <c r="AN38" s="170">
        <f t="shared" si="11"/>
        <v>0</v>
      </c>
      <c r="AO38" s="170">
        <f t="shared" si="11"/>
        <v>0</v>
      </c>
      <c r="AP38" s="170">
        <f t="shared" si="11"/>
        <v>0</v>
      </c>
      <c r="AQ38" s="170">
        <f t="shared" si="11"/>
        <v>0</v>
      </c>
      <c r="AR38" s="170">
        <f t="shared" si="11"/>
        <v>0</v>
      </c>
      <c r="AS38" s="170">
        <f t="shared" si="11"/>
        <v>0</v>
      </c>
      <c r="AT38" s="170">
        <f t="shared" si="11"/>
        <v>0</v>
      </c>
      <c r="AU38" s="170">
        <f t="shared" si="11"/>
        <v>0</v>
      </c>
      <c r="AV38" s="170">
        <f t="shared" si="11"/>
        <v>0</v>
      </c>
      <c r="AW38" s="170">
        <f t="shared" si="11"/>
        <v>0</v>
      </c>
      <c r="AX38" s="170">
        <f t="shared" si="11"/>
        <v>0</v>
      </c>
      <c r="AY38" s="171">
        <f t="shared" si="11"/>
        <v>0</v>
      </c>
      <c r="AZ38" s="170">
        <f t="shared" si="11"/>
        <v>0</v>
      </c>
      <c r="BA38" s="170">
        <f t="shared" si="11"/>
        <v>0</v>
      </c>
      <c r="BB38" s="170">
        <f>BB11+BB21-BB36</f>
        <v>0</v>
      </c>
      <c r="BC38" s="170">
        <f>BC11+BC21-BC36</f>
        <v>0</v>
      </c>
      <c r="BD38" s="170">
        <f>BD11+BD21-BD36</f>
        <v>0</v>
      </c>
    </row>
    <row r="39" spans="1:56" ht="15" thickTop="1" thickBot="1">
      <c r="A39" s="250" t="s">
        <v>53</v>
      </c>
      <c r="B39" s="250"/>
      <c r="C39" s="251"/>
      <c r="D39" s="172">
        <f>SUMIFS($E39:$BD39,$E$8:$BD$8,"&gt;="&amp;DATE($E$3,$G$3,1),$E$8:$BD$8,"&lt;="&amp;DATE($E$5,$G$5+1,0))/($N$3+$N$4)</f>
        <v>0</v>
      </c>
      <c r="E39" s="173">
        <f>E26+E31</f>
        <v>0</v>
      </c>
      <c r="F39" s="173">
        <f t="shared" ref="F39:BA39" si="12">F26+F31</f>
        <v>0</v>
      </c>
      <c r="G39" s="173">
        <f t="shared" si="12"/>
        <v>0</v>
      </c>
      <c r="H39" s="174">
        <f t="shared" si="12"/>
        <v>0</v>
      </c>
      <c r="I39" s="173">
        <f>I26+I31</f>
        <v>0</v>
      </c>
      <c r="J39" s="173">
        <f t="shared" si="12"/>
        <v>0</v>
      </c>
      <c r="K39" s="173">
        <f t="shared" si="12"/>
        <v>0</v>
      </c>
      <c r="L39" s="173">
        <f t="shared" si="12"/>
        <v>0</v>
      </c>
      <c r="M39" s="173">
        <f t="shared" si="12"/>
        <v>0</v>
      </c>
      <c r="N39" s="173">
        <f t="shared" si="12"/>
        <v>0</v>
      </c>
      <c r="O39" s="173">
        <f t="shared" si="12"/>
        <v>0</v>
      </c>
      <c r="P39" s="173">
        <f t="shared" si="12"/>
        <v>0</v>
      </c>
      <c r="Q39" s="173">
        <f t="shared" si="12"/>
        <v>0</v>
      </c>
      <c r="R39" s="173">
        <f t="shared" si="12"/>
        <v>0</v>
      </c>
      <c r="S39" s="173">
        <f t="shared" si="12"/>
        <v>0</v>
      </c>
      <c r="T39" s="173">
        <f t="shared" si="12"/>
        <v>0</v>
      </c>
      <c r="U39" s="173">
        <f t="shared" si="12"/>
        <v>0</v>
      </c>
      <c r="V39" s="173">
        <f t="shared" si="12"/>
        <v>0</v>
      </c>
      <c r="W39" s="173">
        <f t="shared" si="12"/>
        <v>0</v>
      </c>
      <c r="X39" s="173">
        <f t="shared" si="12"/>
        <v>0</v>
      </c>
      <c r="Y39" s="173">
        <f t="shared" si="12"/>
        <v>0</v>
      </c>
      <c r="Z39" s="173">
        <f t="shared" si="12"/>
        <v>0</v>
      </c>
      <c r="AA39" s="173">
        <f t="shared" si="12"/>
        <v>0</v>
      </c>
      <c r="AB39" s="173">
        <f t="shared" si="12"/>
        <v>0</v>
      </c>
      <c r="AC39" s="173">
        <f t="shared" si="12"/>
        <v>0</v>
      </c>
      <c r="AD39" s="173">
        <f t="shared" si="12"/>
        <v>0</v>
      </c>
      <c r="AE39" s="173">
        <f t="shared" si="12"/>
        <v>0</v>
      </c>
      <c r="AF39" s="173">
        <f t="shared" si="12"/>
        <v>0</v>
      </c>
      <c r="AG39" s="173">
        <f t="shared" si="12"/>
        <v>0</v>
      </c>
      <c r="AH39" s="173">
        <f t="shared" si="12"/>
        <v>0</v>
      </c>
      <c r="AI39" s="173">
        <f t="shared" si="12"/>
        <v>0</v>
      </c>
      <c r="AJ39" s="173">
        <f t="shared" si="12"/>
        <v>0</v>
      </c>
      <c r="AK39" s="173">
        <f t="shared" si="12"/>
        <v>0</v>
      </c>
      <c r="AL39" s="173">
        <f t="shared" si="12"/>
        <v>0</v>
      </c>
      <c r="AM39" s="173">
        <f t="shared" si="12"/>
        <v>0</v>
      </c>
      <c r="AN39" s="173">
        <f t="shared" si="12"/>
        <v>0</v>
      </c>
      <c r="AO39" s="173">
        <f t="shared" si="12"/>
        <v>0</v>
      </c>
      <c r="AP39" s="173">
        <f t="shared" si="12"/>
        <v>0</v>
      </c>
      <c r="AQ39" s="173">
        <f t="shared" si="12"/>
        <v>0</v>
      </c>
      <c r="AR39" s="173">
        <f t="shared" si="12"/>
        <v>0</v>
      </c>
      <c r="AS39" s="173">
        <f t="shared" si="12"/>
        <v>0</v>
      </c>
      <c r="AT39" s="173">
        <f t="shared" si="12"/>
        <v>0</v>
      </c>
      <c r="AU39" s="173">
        <f t="shared" si="12"/>
        <v>0</v>
      </c>
      <c r="AV39" s="173">
        <f t="shared" si="12"/>
        <v>0</v>
      </c>
      <c r="AW39" s="173">
        <f t="shared" si="12"/>
        <v>0</v>
      </c>
      <c r="AX39" s="173">
        <f t="shared" si="12"/>
        <v>0</v>
      </c>
      <c r="AY39" s="174">
        <f t="shared" si="12"/>
        <v>0</v>
      </c>
      <c r="AZ39" s="173">
        <f t="shared" si="12"/>
        <v>0</v>
      </c>
      <c r="BA39" s="173">
        <f t="shared" si="12"/>
        <v>0</v>
      </c>
      <c r="BB39" s="173">
        <f>BB26+BB31</f>
        <v>0</v>
      </c>
      <c r="BC39" s="173">
        <f>BC26+BC31</f>
        <v>0</v>
      </c>
      <c r="BD39" s="173">
        <f>BD26+BD31</f>
        <v>0</v>
      </c>
    </row>
    <row r="40" spans="1:56" ht="15" customHeight="1">
      <c r="A40" s="20"/>
      <c r="B40" s="20"/>
      <c r="C40" s="20"/>
      <c r="D40" s="20"/>
    </row>
    <row r="41" spans="1:56">
      <c r="A41" s="100" t="s">
        <v>134</v>
      </c>
      <c r="B41" s="95"/>
    </row>
    <row r="42" spans="1:56" ht="13.5" customHeight="1">
      <c r="A42" s="3" t="s">
        <v>126</v>
      </c>
    </row>
    <row r="43" spans="1:56" ht="13.5" customHeight="1">
      <c r="B43" s="21" t="s">
        <v>117</v>
      </c>
    </row>
    <row r="44" spans="1:56" ht="13.5" customHeight="1">
      <c r="B44" s="3" t="s">
        <v>64</v>
      </c>
    </row>
    <row r="45" spans="1:56" ht="13.5" customHeight="1">
      <c r="A45" s="3" t="s">
        <v>34</v>
      </c>
    </row>
    <row r="46" spans="1:56">
      <c r="A46" s="3" t="s">
        <v>63</v>
      </c>
    </row>
    <row r="47" spans="1:56">
      <c r="A47" s="3" t="s">
        <v>127</v>
      </c>
    </row>
    <row r="48" spans="1:56">
      <c r="B48" s="4" t="s">
        <v>120</v>
      </c>
      <c r="C48" t="s">
        <v>67</v>
      </c>
    </row>
  </sheetData>
  <sheetProtection sheet="1" formatCells="0" formatColumns="0" formatRows="0" insertColumns="0" insertRows="0" insertHyperlinks="0" deleteColumns="0" deleteRows="0" sort="0" autoFilter="0" pivotTables="0"/>
  <mergeCells count="20">
    <mergeCell ref="A2:D2"/>
    <mergeCell ref="C5:D5"/>
    <mergeCell ref="D7:D8"/>
    <mergeCell ref="A9:A10"/>
    <mergeCell ref="B9:C9"/>
    <mergeCell ref="B10:C10"/>
    <mergeCell ref="A3:D3"/>
    <mergeCell ref="A37:C37"/>
    <mergeCell ref="A38:C38"/>
    <mergeCell ref="A39:C39"/>
    <mergeCell ref="A11:C11"/>
    <mergeCell ref="A12:A21"/>
    <mergeCell ref="B12:B16"/>
    <mergeCell ref="B17:B20"/>
    <mergeCell ref="B21:C21"/>
    <mergeCell ref="A22:A36"/>
    <mergeCell ref="B22:B26"/>
    <mergeCell ref="B27:B31"/>
    <mergeCell ref="B32:B35"/>
    <mergeCell ref="B36:C36"/>
  </mergeCells>
  <phoneticPr fontId="2"/>
  <conditionalFormatting sqref="E7:BD39">
    <cfRule type="expression" dxfId="1" priority="12">
      <formula>#REF!&gt;=#REF!</formula>
    </cfRule>
  </conditionalFormatting>
  <conditionalFormatting sqref="I4">
    <cfRule type="expression" dxfId="0" priority="1">
      <formula>#REF!&gt;=#REF!</formula>
    </cfRule>
  </conditionalFormatting>
  <dataValidations count="2">
    <dataValidation type="list" allowBlank="1" showInputMessage="1" showErrorMessage="1" sqref="E5" xr:uid="{329A9AFE-4BAE-4A28-B93F-F90A2902F440}">
      <formula1>"2025,2026,2027,2028,2029"</formula1>
    </dataValidation>
    <dataValidation type="list" allowBlank="1" showInputMessage="1" showErrorMessage="1" sqref="G5" xr:uid="{5D3C180E-12B1-4D0E-9838-F942C58EAB2B}">
      <formula1>"1,2,3,4,5,6,7,8,9,10,11,12"</formula1>
    </dataValidation>
  </dataValidations>
  <pageMargins left="0.59055118110236227" right="0.2" top="0.74803149606299213" bottom="0.74803149606299213" header="0.31496062992125984" footer="0.31496062992125984"/>
  <pageSetup paperSize="9" scale="78" fitToWidth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C655-746C-4253-942B-AF1AA90A42E3}">
  <sheetPr codeName="Sheet1">
    <pageSetUpPr fitToPage="1"/>
  </sheetPr>
  <dimension ref="A1:L33"/>
  <sheetViews>
    <sheetView workbookViewId="0"/>
  </sheetViews>
  <sheetFormatPr defaultRowHeight="13.5"/>
  <cols>
    <col min="1" max="1" width="2.25" customWidth="1"/>
    <col min="2" max="2" width="16.5" customWidth="1"/>
    <col min="3" max="3" width="30.125" customWidth="1"/>
    <col min="4" max="4" width="11.625" customWidth="1"/>
    <col min="5" max="5" width="11.5" customWidth="1"/>
    <col min="6" max="6" width="12.875" customWidth="1"/>
    <col min="7" max="7" width="14.5" customWidth="1"/>
    <col min="8" max="8" width="20.25" customWidth="1"/>
    <col min="9" max="9" width="7.625" customWidth="1"/>
    <col min="10" max="10" width="13.375" customWidth="1"/>
    <col min="11" max="11" width="33.5" customWidth="1"/>
    <col min="12" max="12" width="2.125" customWidth="1"/>
    <col min="13" max="13" width="2.875" customWidth="1"/>
    <col min="14" max="16" width="10.125" customWidth="1"/>
    <col min="17" max="18" width="9" customWidth="1"/>
  </cols>
  <sheetData>
    <row r="1" spans="1:12" ht="14.25" thickBot="1">
      <c r="A1" s="11"/>
      <c r="B1" s="11"/>
      <c r="C1" s="11"/>
      <c r="D1" s="11"/>
      <c r="E1" s="11"/>
      <c r="F1" s="118" t="s">
        <v>35</v>
      </c>
      <c r="G1" s="52" t="s">
        <v>14</v>
      </c>
      <c r="H1" s="53" t="s">
        <v>15</v>
      </c>
      <c r="I1" s="54"/>
      <c r="J1" s="54"/>
      <c r="K1" s="55"/>
    </row>
    <row r="2" spans="1:12" ht="21.75" thickBot="1">
      <c r="A2" s="11"/>
      <c r="B2" s="56" t="s">
        <v>55</v>
      </c>
      <c r="C2" s="11"/>
      <c r="D2" s="57"/>
      <c r="E2" s="58"/>
      <c r="F2" s="59"/>
      <c r="G2" s="102" t="s">
        <v>36</v>
      </c>
      <c r="H2" s="189" t="str">
        <f>資金繰り表!A2</f>
        <v>手元資金集計表の提案者名欄が反映します。</v>
      </c>
      <c r="I2" s="190"/>
      <c r="J2" s="190"/>
      <c r="K2" s="191"/>
      <c r="L2" s="1"/>
    </row>
    <row r="3" spans="1:12">
      <c r="A3" s="11"/>
      <c r="B3" s="11"/>
      <c r="C3" s="11"/>
      <c r="D3" s="11"/>
      <c r="E3" s="11"/>
      <c r="F3" s="119"/>
      <c r="G3" s="120"/>
      <c r="H3" s="121"/>
      <c r="I3" s="61"/>
      <c r="J3" s="61"/>
      <c r="K3" s="61"/>
      <c r="L3" s="1"/>
    </row>
    <row r="4" spans="1:12">
      <c r="A4" s="11"/>
      <c r="B4" s="62" t="s">
        <v>86</v>
      </c>
      <c r="C4" s="11"/>
      <c r="D4" s="11"/>
      <c r="E4" s="11"/>
      <c r="F4" s="119"/>
      <c r="G4" s="119"/>
      <c r="H4" s="119"/>
      <c r="I4" s="11"/>
      <c r="J4" s="11"/>
      <c r="K4" s="11"/>
      <c r="L4" s="1"/>
    </row>
    <row r="5" spans="1:12">
      <c r="A5" s="11"/>
      <c r="B5" s="63"/>
      <c r="C5" s="62" t="s">
        <v>87</v>
      </c>
      <c r="D5" s="47"/>
      <c r="E5" s="48" t="s">
        <v>146</v>
      </c>
      <c r="F5" s="119"/>
      <c r="G5" s="119"/>
      <c r="H5" s="119"/>
      <c r="I5" s="11"/>
      <c r="J5" s="11"/>
      <c r="K5" s="11"/>
      <c r="L5" s="1"/>
    </row>
    <row r="6" spans="1:12" ht="14.25" thickBot="1">
      <c r="A6" s="11"/>
      <c r="B6" s="62" t="s">
        <v>114</v>
      </c>
      <c r="C6" s="11"/>
      <c r="D6" s="119"/>
      <c r="E6" s="119"/>
      <c r="F6" s="119"/>
      <c r="G6" s="119"/>
      <c r="H6" s="119"/>
      <c r="I6" s="11"/>
      <c r="J6" s="11"/>
      <c r="K6" s="11"/>
      <c r="L6" s="1"/>
    </row>
    <row r="7" spans="1:12" ht="34.5" customHeight="1" thickBot="1">
      <c r="A7" s="11"/>
      <c r="B7" s="192" t="s">
        <v>121</v>
      </c>
      <c r="C7" s="193"/>
      <c r="D7" s="123" t="s">
        <v>74</v>
      </c>
      <c r="E7" s="175">
        <f>資金繰り表!N3</f>
        <v>4</v>
      </c>
      <c r="F7" s="122" t="s">
        <v>115</v>
      </c>
      <c r="G7" s="116" t="s">
        <v>69</v>
      </c>
      <c r="H7" s="176">
        <f>資金繰り表!N4</f>
        <v>48</v>
      </c>
      <c r="I7" s="130" t="s">
        <v>116</v>
      </c>
      <c r="J7" s="128"/>
      <c r="K7" s="131"/>
      <c r="L7" s="2"/>
    </row>
    <row r="8" spans="1:12" ht="18" customHeight="1" thickBot="1">
      <c r="A8" s="11"/>
      <c r="B8" s="64" t="s">
        <v>73</v>
      </c>
      <c r="C8" s="65"/>
      <c r="D8" s="177">
        <f>資金繰り表!D14</f>
        <v>0</v>
      </c>
      <c r="E8" s="66" t="s">
        <v>88</v>
      </c>
      <c r="F8" s="194"/>
      <c r="G8" s="195"/>
      <c r="H8" s="195"/>
      <c r="I8" s="195"/>
      <c r="J8" s="195"/>
      <c r="K8" s="196"/>
      <c r="L8" s="2"/>
    </row>
    <row r="9" spans="1:12" ht="18" customHeight="1" thickBot="1">
      <c r="A9" s="11"/>
      <c r="B9" s="98" t="s">
        <v>122</v>
      </c>
      <c r="C9" s="65"/>
      <c r="D9" s="178">
        <f>手元資金集計表!D6/1000</f>
        <v>0</v>
      </c>
      <c r="E9" s="67" t="s">
        <v>88</v>
      </c>
      <c r="F9" s="197"/>
      <c r="G9" s="198"/>
      <c r="H9" s="198"/>
      <c r="I9" s="198"/>
      <c r="J9" s="198"/>
      <c r="K9" s="199"/>
      <c r="L9" s="2"/>
    </row>
    <row r="10" spans="1:12" ht="30.75" customHeight="1" thickTop="1">
      <c r="A10" s="11"/>
      <c r="B10" s="200" t="s">
        <v>37</v>
      </c>
      <c r="C10" s="201"/>
      <c r="D10" s="202">
        <f>SUM(D12:D16)</f>
        <v>0</v>
      </c>
      <c r="E10" s="204" t="s">
        <v>90</v>
      </c>
      <c r="F10" s="206" t="s">
        <v>137</v>
      </c>
      <c r="G10" s="207"/>
      <c r="H10" s="207"/>
      <c r="I10" s="207"/>
      <c r="J10" s="207"/>
      <c r="K10" s="208"/>
      <c r="L10" s="2"/>
    </row>
    <row r="11" spans="1:12" ht="21.75" customHeight="1" thickBot="1">
      <c r="A11" s="11"/>
      <c r="B11" s="212" t="str">
        <f>IF(資金繰り表!D16=D8+D10,"","B欄+D欄の金額は資金繰り表の小計(b1)と一致させてください。")</f>
        <v/>
      </c>
      <c r="C11" s="213"/>
      <c r="D11" s="203"/>
      <c r="E11" s="205"/>
      <c r="F11" s="209"/>
      <c r="G11" s="210"/>
      <c r="H11" s="210"/>
      <c r="I11" s="210"/>
      <c r="J11" s="210"/>
      <c r="K11" s="211"/>
      <c r="L11" s="2"/>
    </row>
    <row r="12" spans="1:12" ht="30" customHeight="1" thickTop="1">
      <c r="A12" s="11"/>
      <c r="B12" s="68" t="s">
        <v>5</v>
      </c>
      <c r="C12" s="103"/>
      <c r="D12" s="69"/>
      <c r="E12" s="70" t="s">
        <v>2</v>
      </c>
      <c r="F12" s="289"/>
      <c r="G12" s="290"/>
      <c r="H12" s="290"/>
      <c r="I12" s="290"/>
      <c r="J12" s="290"/>
      <c r="K12" s="291"/>
      <c r="L12" s="2"/>
    </row>
    <row r="13" spans="1:12" ht="30" customHeight="1">
      <c r="A13" s="11"/>
      <c r="B13" s="71" t="s">
        <v>5</v>
      </c>
      <c r="C13" s="103"/>
      <c r="D13" s="72"/>
      <c r="E13" s="73" t="s">
        <v>2</v>
      </c>
      <c r="F13" s="289"/>
      <c r="G13" s="290"/>
      <c r="H13" s="290"/>
      <c r="I13" s="290"/>
      <c r="J13" s="290"/>
      <c r="K13" s="291"/>
      <c r="L13" s="2"/>
    </row>
    <row r="14" spans="1:12" ht="30" customHeight="1">
      <c r="A14" s="11"/>
      <c r="B14" s="71" t="s">
        <v>5</v>
      </c>
      <c r="C14" s="104"/>
      <c r="D14" s="72"/>
      <c r="E14" s="73" t="s">
        <v>2</v>
      </c>
      <c r="F14" s="217"/>
      <c r="G14" s="218"/>
      <c r="H14" s="218"/>
      <c r="I14" s="218"/>
      <c r="J14" s="218"/>
      <c r="K14" s="219"/>
      <c r="L14" s="2"/>
    </row>
    <row r="15" spans="1:12" ht="30" customHeight="1">
      <c r="A15" s="11"/>
      <c r="B15" s="71" t="s">
        <v>5</v>
      </c>
      <c r="C15" s="104"/>
      <c r="D15" s="72"/>
      <c r="E15" s="73" t="s">
        <v>2</v>
      </c>
      <c r="F15" s="217"/>
      <c r="G15" s="218"/>
      <c r="H15" s="218"/>
      <c r="I15" s="218"/>
      <c r="J15" s="218"/>
      <c r="K15" s="219"/>
      <c r="L15" s="2"/>
    </row>
    <row r="16" spans="1:12" ht="30" customHeight="1" thickBot="1">
      <c r="A16" s="11"/>
      <c r="B16" s="74" t="s">
        <v>5</v>
      </c>
      <c r="C16" s="105" t="s">
        <v>8</v>
      </c>
      <c r="D16" s="179"/>
      <c r="E16" s="76" t="s">
        <v>2</v>
      </c>
      <c r="F16" s="220"/>
      <c r="G16" s="221"/>
      <c r="H16" s="221"/>
      <c r="I16" s="221"/>
      <c r="J16" s="221"/>
      <c r="K16" s="222"/>
      <c r="L16" s="2"/>
    </row>
    <row r="17" spans="1:12" ht="35.25" customHeight="1" thickTop="1">
      <c r="A17" s="11"/>
      <c r="B17" s="242" t="s">
        <v>38</v>
      </c>
      <c r="C17" s="243"/>
      <c r="D17" s="202">
        <f>SUM(D19:D24)</f>
        <v>0</v>
      </c>
      <c r="E17" s="204" t="s">
        <v>90</v>
      </c>
      <c r="F17" s="187" t="s">
        <v>4</v>
      </c>
      <c r="G17" s="187" t="s">
        <v>7</v>
      </c>
      <c r="H17" s="187" t="s">
        <v>3</v>
      </c>
      <c r="I17" s="239" t="s">
        <v>98</v>
      </c>
      <c r="J17" s="187" t="s">
        <v>11</v>
      </c>
      <c r="K17" s="240" t="s">
        <v>66</v>
      </c>
      <c r="L17" s="2"/>
    </row>
    <row r="18" spans="1:12" ht="24.75" customHeight="1" thickBot="1">
      <c r="A18" s="11"/>
      <c r="B18" s="212" t="str">
        <f>IF(資金繰り表!D20=D17,"","E欄の金額は資金繰り表の小計(b2)と一致させてください。")</f>
        <v/>
      </c>
      <c r="C18" s="213"/>
      <c r="D18" s="203"/>
      <c r="E18" s="205"/>
      <c r="F18" s="188"/>
      <c r="G18" s="188"/>
      <c r="H18" s="188"/>
      <c r="I18" s="188"/>
      <c r="J18" s="188"/>
      <c r="K18" s="241"/>
      <c r="L18" s="2"/>
    </row>
    <row r="19" spans="1:12" ht="30" customHeight="1" thickTop="1">
      <c r="A19" s="11"/>
      <c r="B19" s="71" t="s">
        <v>6</v>
      </c>
      <c r="C19" s="103"/>
      <c r="D19" s="69"/>
      <c r="E19" s="73" t="s">
        <v>2</v>
      </c>
      <c r="F19" s="77"/>
      <c r="G19" s="78"/>
      <c r="H19" s="79"/>
      <c r="I19" s="77"/>
      <c r="J19" s="80"/>
      <c r="K19" s="81"/>
      <c r="L19" s="2"/>
    </row>
    <row r="20" spans="1:12" ht="30" customHeight="1">
      <c r="A20" s="11"/>
      <c r="B20" s="71" t="s">
        <v>6</v>
      </c>
      <c r="C20" s="103"/>
      <c r="D20" s="72"/>
      <c r="E20" s="73" t="s">
        <v>2</v>
      </c>
      <c r="F20" s="77"/>
      <c r="G20" s="78"/>
      <c r="H20" s="79"/>
      <c r="I20" s="77"/>
      <c r="J20" s="80"/>
      <c r="K20" s="81"/>
      <c r="L20" s="2"/>
    </row>
    <row r="21" spans="1:12" ht="30" customHeight="1">
      <c r="A21" s="11"/>
      <c r="B21" s="71" t="s">
        <v>6</v>
      </c>
      <c r="C21" s="103"/>
      <c r="D21" s="72"/>
      <c r="E21" s="73" t="s">
        <v>2</v>
      </c>
      <c r="F21" s="77"/>
      <c r="G21" s="78"/>
      <c r="H21" s="79"/>
      <c r="I21" s="77"/>
      <c r="J21" s="80"/>
      <c r="K21" s="81"/>
      <c r="L21" s="2"/>
    </row>
    <row r="22" spans="1:12" ht="30" customHeight="1">
      <c r="A22" s="11"/>
      <c r="B22" s="71" t="s">
        <v>6</v>
      </c>
      <c r="C22" s="103"/>
      <c r="D22" s="72"/>
      <c r="E22" s="73" t="s">
        <v>2</v>
      </c>
      <c r="F22" s="77"/>
      <c r="G22" s="78"/>
      <c r="H22" s="79"/>
      <c r="I22" s="77"/>
      <c r="J22" s="80"/>
      <c r="K22" s="81"/>
      <c r="L22" s="2"/>
    </row>
    <row r="23" spans="1:12" ht="30" customHeight="1">
      <c r="A23" s="11"/>
      <c r="B23" s="71" t="s">
        <v>6</v>
      </c>
      <c r="C23" s="103"/>
      <c r="D23" s="72"/>
      <c r="E23" s="73" t="s">
        <v>2</v>
      </c>
      <c r="F23" s="77"/>
      <c r="G23" s="78"/>
      <c r="H23" s="79"/>
      <c r="I23" s="77"/>
      <c r="J23" s="80"/>
      <c r="K23" s="81"/>
      <c r="L23" s="2"/>
    </row>
    <row r="24" spans="1:12" ht="30" customHeight="1" thickBot="1">
      <c r="A24" s="11"/>
      <c r="B24" s="74" t="s">
        <v>6</v>
      </c>
      <c r="C24" s="103"/>
      <c r="D24" s="75"/>
      <c r="E24" s="76" t="s">
        <v>2</v>
      </c>
      <c r="F24" s="77"/>
      <c r="G24" s="78"/>
      <c r="H24" s="79"/>
      <c r="I24" s="77"/>
      <c r="J24" s="80"/>
      <c r="K24" s="81"/>
      <c r="L24" s="2"/>
    </row>
    <row r="25" spans="1:12" ht="30" customHeight="1">
      <c r="A25" s="11"/>
      <c r="B25" s="234" t="s">
        <v>128</v>
      </c>
      <c r="C25" s="235"/>
      <c r="D25" s="180">
        <f>資金繰り表!D39</f>
        <v>0</v>
      </c>
      <c r="E25" s="106" t="s">
        <v>89</v>
      </c>
      <c r="F25" s="82"/>
      <c r="G25" s="236" t="s">
        <v>92</v>
      </c>
      <c r="H25" s="237"/>
      <c r="I25" s="237"/>
      <c r="J25" s="237"/>
      <c r="K25" s="238"/>
      <c r="L25" s="2"/>
    </row>
    <row r="26" spans="1:12" ht="31.5" customHeight="1" thickBot="1">
      <c r="A26" s="11"/>
      <c r="B26" s="225" t="s">
        <v>54</v>
      </c>
      <c r="C26" s="226"/>
      <c r="D26" s="181">
        <f>資金繰り表!D35</f>
        <v>0</v>
      </c>
      <c r="E26" s="107" t="s">
        <v>91</v>
      </c>
      <c r="F26" s="117"/>
      <c r="G26" s="288"/>
      <c r="H26" s="228"/>
      <c r="I26" s="228"/>
      <c r="J26" s="228"/>
      <c r="K26" s="229"/>
      <c r="L26" s="2"/>
    </row>
    <row r="27" spans="1:12" ht="31.5" customHeight="1">
      <c r="A27" s="11"/>
      <c r="B27" s="230" t="s">
        <v>51</v>
      </c>
      <c r="C27" s="231"/>
      <c r="D27" s="180">
        <f>D8+D9+D10+D17</f>
        <v>0</v>
      </c>
      <c r="E27" s="83" t="s">
        <v>90</v>
      </c>
      <c r="F27" s="84"/>
      <c r="G27" s="85"/>
      <c r="H27" s="85"/>
      <c r="I27" s="85"/>
      <c r="J27" s="85"/>
      <c r="K27" s="86"/>
      <c r="L27" s="2"/>
    </row>
    <row r="28" spans="1:12" ht="31.5" customHeight="1">
      <c r="A28" s="11"/>
      <c r="B28" s="232" t="s">
        <v>80</v>
      </c>
      <c r="C28" s="233"/>
      <c r="D28" s="182">
        <f>D25*(E7+H7)+D26</f>
        <v>0</v>
      </c>
      <c r="E28" s="87" t="s">
        <v>90</v>
      </c>
      <c r="F28" s="84"/>
      <c r="G28" s="85"/>
      <c r="H28" s="85"/>
      <c r="I28" s="85"/>
      <c r="J28" s="85"/>
      <c r="K28" s="86"/>
      <c r="L28" s="2"/>
    </row>
    <row r="29" spans="1:12" ht="31.5" customHeight="1" thickBot="1">
      <c r="A29" s="11"/>
      <c r="B29" s="223" t="s">
        <v>52</v>
      </c>
      <c r="C29" s="224"/>
      <c r="D29" s="183">
        <f>D27-D28</f>
        <v>0</v>
      </c>
      <c r="E29" s="88" t="s">
        <v>90</v>
      </c>
      <c r="F29" s="89"/>
      <c r="G29" s="90"/>
      <c r="H29" s="90"/>
      <c r="I29" s="90"/>
      <c r="J29" s="90"/>
      <c r="K29" s="91"/>
      <c r="L29" s="2"/>
    </row>
    <row r="30" spans="1:12" ht="6" customHeight="1">
      <c r="A30" s="11"/>
      <c r="B30" s="60"/>
      <c r="C30" s="11"/>
      <c r="D30" s="11"/>
      <c r="E30" s="11"/>
      <c r="F30" s="11"/>
      <c r="G30" s="11"/>
      <c r="H30" s="11"/>
      <c r="I30" s="11"/>
      <c r="J30" s="11"/>
      <c r="K30" s="11"/>
      <c r="L30" s="1"/>
    </row>
    <row r="31" spans="1:12">
      <c r="A31" s="11"/>
      <c r="B31" s="99"/>
      <c r="C31" s="85"/>
      <c r="D31" s="92"/>
      <c r="E31" s="93"/>
      <c r="F31" s="11"/>
      <c r="G31" s="11"/>
      <c r="H31" s="11"/>
      <c r="I31" s="11"/>
      <c r="J31" s="184" t="s">
        <v>67</v>
      </c>
      <c r="K31" s="94" t="s">
        <v>120</v>
      </c>
      <c r="L31" s="2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ht="7.5" customHeight="1"/>
  </sheetData>
  <sheetProtection sheet="1" formatCells="0" formatColumns="0" formatRows="0" insertColumns="0" insertRows="0" insertHyperlinks="0" deleteColumns="0" deleteRows="0" sort="0" autoFilter="0" pivotTables="0"/>
  <mergeCells count="30">
    <mergeCell ref="G17:G18"/>
    <mergeCell ref="H17:H18"/>
    <mergeCell ref="I17:I18"/>
    <mergeCell ref="F13:K13"/>
    <mergeCell ref="D17:D18"/>
    <mergeCell ref="H2:K2"/>
    <mergeCell ref="F8:K9"/>
    <mergeCell ref="B10:C10"/>
    <mergeCell ref="F12:K12"/>
    <mergeCell ref="B7:C7"/>
    <mergeCell ref="E10:E11"/>
    <mergeCell ref="F10:K11"/>
    <mergeCell ref="B11:C11"/>
    <mergeCell ref="D10:D11"/>
    <mergeCell ref="B26:C26"/>
    <mergeCell ref="B28:C28"/>
    <mergeCell ref="B29:C29"/>
    <mergeCell ref="F14:K14"/>
    <mergeCell ref="F15:K15"/>
    <mergeCell ref="F16:K16"/>
    <mergeCell ref="B27:C27"/>
    <mergeCell ref="G26:K26"/>
    <mergeCell ref="B17:C17"/>
    <mergeCell ref="B25:C25"/>
    <mergeCell ref="G25:K25"/>
    <mergeCell ref="J17:J18"/>
    <mergeCell ref="K17:K18"/>
    <mergeCell ref="B18:C18"/>
    <mergeCell ref="E17:E18"/>
    <mergeCell ref="F17:F18"/>
  </mergeCells>
  <phoneticPr fontId="2"/>
  <dataValidations count="5">
    <dataValidation type="list" errorStyle="warning" allowBlank="1" showInputMessage="1" showErrorMessage="1" error="選択肢以外を入力しようとしています。" sqref="F2" xr:uid="{66844B87-9374-4BE6-A024-3807E021FF9F}">
      <formula1>"STS,PCA,DMP"</formula1>
    </dataValidation>
    <dataValidation type="list" errorStyle="warning" allowBlank="1" showInputMessage="1" showErrorMessage="1" error="選択肢以外を入力しようとしています。" sqref="F20:F24 F19" xr:uid="{A35200AC-3790-40CA-B9BE-65B76CC9C14D}">
      <formula1>"出資,融資,その他"</formula1>
    </dataValidation>
    <dataValidation type="list" errorStyle="warning" allowBlank="1" showInputMessage="1" showErrorMessage="1" error="選択肢以外を入力しようとしています。" sqref="H19:H24" xr:uid="{0C81C97E-3B3F-4BA5-B7AE-70F3842BB24D}">
      <formula1>"決定,協議中（会社レベル）,協議中（担当者レベル）,未定"</formula1>
    </dataValidation>
    <dataValidation type="list" errorStyle="warning" allowBlank="1" showInputMessage="1" showErrorMessage="1" error="選択肢以外を入力しようとしています。" sqref="I19:I24" xr:uid="{2656E312-ABE5-4122-A719-866C0B57F934}">
      <formula1>"有り,無し"</formula1>
    </dataValidation>
    <dataValidation type="list" errorStyle="warning" allowBlank="1" showInputMessage="1" showErrorMessage="1" error="選択肢以外を入力しようとしています。" sqref="J19:J24" xr:uid="{19C425C6-EAC7-4B14-997A-512557A29A0F}">
      <formula1>"本事業のみ,本事業及び他事業,他事業のみ,その他"</formula1>
    </dataValidation>
  </dataValidations>
  <printOptions horizontalCentered="1"/>
  <pageMargins left="0.23622047244094491" right="0.23622047244094491" top="0.53" bottom="0.2" header="0.31496062992125984" footer="0.2"/>
  <pageSetup paperSize="9" scale="79" orientation="landscape" r:id="rId1"/>
  <rowBreaks count="1" manualBreakCount="1">
    <brk id="3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記入の手引き</vt:lpstr>
      <vt:lpstr>手元資金集計表</vt:lpstr>
      <vt:lpstr>資金繰り表</vt:lpstr>
      <vt:lpstr>財務状況確認シート</vt:lpstr>
      <vt:lpstr>記入の手引き!Print_Area</vt:lpstr>
      <vt:lpstr>財務状況確認シート!Print_Area</vt:lpstr>
      <vt:lpstr>資金繰り表!Print_Titles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