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defaultThemeVersion="124226"/>
  <xr:revisionPtr revIDLastSave="0" documentId="13_ncr:1_{EB3EA398-ECA4-4484-B14B-6FBC87065AEE}" xr6:coauthVersionLast="47" xr6:coauthVersionMax="47" xr10:uidLastSave="{00000000-0000-0000-0000-000000000000}"/>
  <bookViews>
    <workbookView xWindow="-120" yWindow="-16320" windowWidth="29040" windowHeight="15840" tabRatio="791" xr2:uid="{FFB9356D-3C2C-418F-AEA6-B85A7C72CA2E}"/>
  </bookViews>
  <sheets>
    <sheet name="【説明】こちらを先にお読みください" sheetId="22" r:id="rId1"/>
    <sheet name="情報項目シート" sheetId="17" r:id="rId2"/>
    <sheet name="提案書様式" sheetId="24" r:id="rId3"/>
    <sheet name="別紙2(1)全期間総括表" sheetId="29" r:id="rId4"/>
    <sheet name="別紙2(2)助成先総括表" sheetId="27" r:id="rId5"/>
    <sheet name="別紙2(3)委託共同研究先総括表" sheetId="31" r:id="rId6"/>
    <sheet name="別紙2(4)項目別明細表(助成先)【2025年度】" sheetId="28" r:id="rId7"/>
    <sheet name="別紙2(4)項目別明細表(助成先)【2026年度】" sheetId="37" r:id="rId8"/>
    <sheet name="別紙2(4)項目別明細表(助成先)【2027年度】" sheetId="38" r:id="rId9"/>
    <sheet name="別紙2(4)項目別明細表(助成先)【2028年度】" sheetId="39" r:id="rId10"/>
    <sheet name="別紙2(4)項目別明細表(助成先)【2029年度】" sheetId="43" r:id="rId11"/>
    <sheet name="別紙2(4)項目別明細表(委託共同研究先)【2025年度】" sheetId="36" r:id="rId12"/>
    <sheet name="別紙2(4)項目別明細表(委託共同研究先)【2026年度】" sheetId="40" r:id="rId13"/>
    <sheet name="別紙2(4)項目別明細表(委託共同研究先)【2027年度】" sheetId="41" r:id="rId14"/>
    <sheet name="別紙2(4)項目別明細表(委託共同研究先)【2028年度】" sheetId="42" r:id="rId15"/>
    <sheet name="別紙2(4)項目別明細表(委託共同研究先)【2029年度】" sheetId="44" r:id="rId16"/>
  </sheets>
  <definedNames>
    <definedName name="_xlnm._FilterDatabase" localSheetId="2" hidden="1">提案書様式!$A$75:$C$81</definedName>
    <definedName name="_xlnm.Print_Area" localSheetId="1">情報項目シート!$A$1:$F$84</definedName>
    <definedName name="_xlnm.Print_Area" localSheetId="2">提案書様式!$A$1:$Z$103</definedName>
    <definedName name="_xlnm.Print_Area" localSheetId="3">'別紙2(1)全期間総括表'!$A$1:$H$29</definedName>
    <definedName name="_xlnm.Print_Area" localSheetId="4">'別紙2(2)助成先総括表'!$A$1:$G$29</definedName>
    <definedName name="_xlnm.Print_Area" localSheetId="5">'別紙2(3)委託共同研究先総括表'!$A$1:$G$30</definedName>
    <definedName name="_xlnm.Print_Area" localSheetId="11">'別紙2(4)項目別明細表(委託共同研究先)【2025年度】'!$A$1:$L$59</definedName>
    <definedName name="_xlnm.Print_Area" localSheetId="12">'別紙2(4)項目別明細表(委託共同研究先)【2026年度】'!$A$1:$L$59</definedName>
    <definedName name="_xlnm.Print_Area" localSheetId="13">'別紙2(4)項目別明細表(委託共同研究先)【2027年度】'!$A$1:$L$59</definedName>
    <definedName name="_xlnm.Print_Area" localSheetId="14">'別紙2(4)項目別明細表(委託共同研究先)【2028年度】'!$A$1:$L$59</definedName>
    <definedName name="_xlnm.Print_Area" localSheetId="15">'別紙2(4)項目別明細表(委託共同研究先)【2029年度】'!$A$1:$L$60</definedName>
    <definedName name="_xlnm.Print_Area" localSheetId="6">'別紙2(4)項目別明細表(助成先)【2025年度】'!$A$1:$L$62</definedName>
    <definedName name="_xlnm.Print_Area" localSheetId="7">'別紙2(4)項目別明細表(助成先)【2026年度】'!$A$1:$L$62</definedName>
    <definedName name="_xlnm.Print_Area" localSheetId="8">'別紙2(4)項目別明細表(助成先)【2027年度】'!$A$1:$L$62</definedName>
    <definedName name="_xlnm.Print_Area" localSheetId="9">'別紙2(4)項目別明細表(助成先)【2028年度】'!$A$1:$L$62</definedName>
    <definedName name="_xlnm.Print_Area" localSheetId="10">'別紙2(4)項目別明細表(助成先)【2029年度】'!$A$1:$L$62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 i="24" l="1"/>
  <c r="M9" i="24"/>
  <c r="C21" i="17"/>
  <c r="F24" i="31"/>
  <c r="D21" i="27"/>
  <c r="C14" i="29"/>
  <c r="C9" i="29"/>
  <c r="P29" i="24"/>
  <c r="K40" i="42"/>
  <c r="J51" i="40"/>
  <c r="K57" i="43"/>
  <c r="J38" i="39"/>
  <c r="J49" i="39"/>
  <c r="J36" i="38"/>
  <c r="K45" i="38"/>
  <c r="K15" i="38"/>
  <c r="K13" i="38"/>
  <c r="J38" i="37"/>
  <c r="J36" i="37"/>
  <c r="K44" i="37"/>
  <c r="K47" i="37"/>
  <c r="K23" i="28"/>
  <c r="J23" i="28"/>
  <c r="F17" i="27"/>
  <c r="F14" i="31"/>
  <c r="K27" i="28"/>
  <c r="K32" i="28"/>
  <c r="K51" i="28"/>
  <c r="G94" i="24"/>
  <c r="A4" i="44"/>
  <c r="A4" i="42"/>
  <c r="A4" i="41"/>
  <c r="A4" i="40"/>
  <c r="A4" i="36"/>
  <c r="A4" i="43"/>
  <c r="A4" i="39"/>
  <c r="A4" i="38"/>
  <c r="A4" i="37"/>
  <c r="A4" i="28"/>
  <c r="A5" i="31"/>
  <c r="A5" i="29"/>
  <c r="E24" i="24" l="1"/>
  <c r="G7" i="17"/>
  <c r="C15" i="29" l="1"/>
  <c r="C13" i="29"/>
  <c r="C12" i="29"/>
  <c r="J35" i="44"/>
  <c r="K35" i="44" s="1"/>
  <c r="J34" i="44"/>
  <c r="K34" i="44" s="1"/>
  <c r="J33" i="44"/>
  <c r="K33" i="44" s="1"/>
  <c r="J35" i="42"/>
  <c r="K35" i="42" s="1"/>
  <c r="J34" i="42"/>
  <c r="K34" i="42" s="1"/>
  <c r="J33" i="42"/>
  <c r="K33" i="42" s="1"/>
  <c r="J35" i="41"/>
  <c r="K35" i="41" s="1"/>
  <c r="J34" i="41"/>
  <c r="K34" i="41" s="1"/>
  <c r="J33" i="41"/>
  <c r="K33" i="41" s="1"/>
  <c r="J35" i="40"/>
  <c r="K35" i="40" s="1"/>
  <c r="J34" i="40"/>
  <c r="K34" i="40" s="1"/>
  <c r="J33" i="40"/>
  <c r="K33" i="40" s="1"/>
  <c r="J35" i="36"/>
  <c r="K35" i="36" s="1"/>
  <c r="J34" i="36"/>
  <c r="K34" i="36" s="1"/>
  <c r="J33" i="36"/>
  <c r="K33" i="36" s="1"/>
  <c r="J35" i="43"/>
  <c r="K35" i="43" s="1"/>
  <c r="J34" i="43"/>
  <c r="K34" i="43" s="1"/>
  <c r="J33" i="43"/>
  <c r="K33" i="43" s="1"/>
  <c r="K32" i="43" s="1"/>
  <c r="G18" i="27" s="1"/>
  <c r="J35" i="39"/>
  <c r="K35" i="39" s="1"/>
  <c r="J34" i="39"/>
  <c r="K34" i="39" s="1"/>
  <c r="J33" i="39"/>
  <c r="K33" i="39" s="1"/>
  <c r="J35" i="38"/>
  <c r="K35" i="38" s="1"/>
  <c r="J34" i="38"/>
  <c r="K34" i="38" s="1"/>
  <c r="J33" i="38"/>
  <c r="K33" i="38" s="1"/>
  <c r="J35" i="37"/>
  <c r="K35" i="37" s="1"/>
  <c r="J34" i="37"/>
  <c r="K34" i="37" s="1"/>
  <c r="J33" i="37"/>
  <c r="K33" i="37" s="1"/>
  <c r="J35" i="28"/>
  <c r="J34" i="28"/>
  <c r="J33" i="28"/>
  <c r="K33" i="28" s="1"/>
  <c r="V95" i="24"/>
  <c r="S95" i="24"/>
  <c r="P95" i="24"/>
  <c r="M95" i="24"/>
  <c r="J95" i="24"/>
  <c r="G95" i="24"/>
  <c r="V94" i="24"/>
  <c r="S94" i="24"/>
  <c r="P94" i="24"/>
  <c r="M94" i="24"/>
  <c r="J94" i="24"/>
  <c r="H25" i="29"/>
  <c r="H21" i="29"/>
  <c r="X53" i="24"/>
  <c r="X54" i="24"/>
  <c r="X55" i="24"/>
  <c r="U56" i="24"/>
  <c r="R56" i="24"/>
  <c r="I56" i="24"/>
  <c r="H10" i="29"/>
  <c r="K50" i="44"/>
  <c r="K49" i="44"/>
  <c r="K48" i="44"/>
  <c r="K47" i="44"/>
  <c r="K46" i="44"/>
  <c r="K45" i="44"/>
  <c r="J44" i="44"/>
  <c r="K44" i="44" s="1"/>
  <c r="K43" i="44"/>
  <c r="K42" i="44"/>
  <c r="J41" i="44"/>
  <c r="K41" i="44" s="1"/>
  <c r="J40" i="44"/>
  <c r="K39" i="44"/>
  <c r="K38" i="44"/>
  <c r="K37" i="44" s="1"/>
  <c r="G19" i="31" s="1"/>
  <c r="J37" i="44"/>
  <c r="K36" i="44"/>
  <c r="J32" i="44"/>
  <c r="K31" i="44"/>
  <c r="K30" i="44"/>
  <c r="K29" i="44"/>
  <c r="J28" i="44"/>
  <c r="J26" i="44"/>
  <c r="K26" i="44" s="1"/>
  <c r="K25" i="44" s="1"/>
  <c r="J25" i="44"/>
  <c r="K24" i="44"/>
  <c r="J23" i="44"/>
  <c r="K23" i="44" s="1"/>
  <c r="J22" i="44"/>
  <c r="K22" i="44" s="1"/>
  <c r="K21" i="44" s="1"/>
  <c r="G14" i="31" s="1"/>
  <c r="J21" i="44"/>
  <c r="K19" i="44"/>
  <c r="K18" i="44"/>
  <c r="K17" i="44" s="1"/>
  <c r="G12" i="31" s="1"/>
  <c r="J17" i="44"/>
  <c r="K16" i="44"/>
  <c r="K15" i="44"/>
  <c r="K14" i="44"/>
  <c r="K13" i="44"/>
  <c r="J12" i="44"/>
  <c r="K12" i="44" s="1"/>
  <c r="J11" i="44"/>
  <c r="K11" i="44" s="1"/>
  <c r="K10" i="44" s="1"/>
  <c r="G11" i="31" s="1"/>
  <c r="J10" i="44"/>
  <c r="K9" i="44"/>
  <c r="K8" i="44"/>
  <c r="K7" i="44" s="1"/>
  <c r="J7" i="44"/>
  <c r="J6" i="44"/>
  <c r="K54" i="43"/>
  <c r="J54" i="43"/>
  <c r="K48" i="43"/>
  <c r="K47" i="43"/>
  <c r="K46" i="43"/>
  <c r="K45" i="43"/>
  <c r="K44" i="43"/>
  <c r="K43" i="43"/>
  <c r="J42" i="43"/>
  <c r="K42" i="43" s="1"/>
  <c r="K41" i="43"/>
  <c r="K40" i="43"/>
  <c r="J39" i="43"/>
  <c r="K39" i="43" s="1"/>
  <c r="J38" i="43"/>
  <c r="K37" i="43"/>
  <c r="K36" i="43" s="1"/>
  <c r="G19" i="27" s="1"/>
  <c r="J36" i="43"/>
  <c r="K31" i="43"/>
  <c r="K30" i="43"/>
  <c r="K29" i="43" s="1"/>
  <c r="G17" i="27" s="1"/>
  <c r="J29" i="43"/>
  <c r="J27" i="43"/>
  <c r="K27" i="43" s="1"/>
  <c r="K26" i="43" s="1"/>
  <c r="G15" i="27" s="1"/>
  <c r="J26" i="43"/>
  <c r="J25" i="43"/>
  <c r="K25" i="43" s="1"/>
  <c r="J24" i="43"/>
  <c r="K24" i="43" s="1"/>
  <c r="J23" i="43"/>
  <c r="K23" i="43" s="1"/>
  <c r="J22" i="43"/>
  <c r="K22" i="43" s="1"/>
  <c r="J21" i="43"/>
  <c r="K21" i="43" s="1"/>
  <c r="K20" i="43" s="1"/>
  <c r="J20" i="43"/>
  <c r="J19" i="43"/>
  <c r="K18" i="43"/>
  <c r="K17" i="43"/>
  <c r="K16" i="43" s="1"/>
  <c r="G12" i="27" s="1"/>
  <c r="J16" i="43"/>
  <c r="K15" i="43"/>
  <c r="K14" i="43"/>
  <c r="K13" i="43"/>
  <c r="J12" i="43"/>
  <c r="K12" i="43" s="1"/>
  <c r="J11" i="43"/>
  <c r="K11" i="43" s="1"/>
  <c r="K9" i="43"/>
  <c r="J8" i="43"/>
  <c r="K8" i="43" s="1"/>
  <c r="J7" i="43"/>
  <c r="K39" i="42"/>
  <c r="K36" i="42"/>
  <c r="K31" i="42"/>
  <c r="K24" i="42"/>
  <c r="K16" i="42"/>
  <c r="K9" i="42"/>
  <c r="K9" i="41"/>
  <c r="K16" i="41"/>
  <c r="K31" i="41"/>
  <c r="K39" i="41"/>
  <c r="K36" i="41"/>
  <c r="K39" i="40"/>
  <c r="K36" i="40"/>
  <c r="K39" i="36"/>
  <c r="K36" i="36"/>
  <c r="K24" i="40"/>
  <c r="K24" i="36"/>
  <c r="K16" i="36"/>
  <c r="K16" i="40"/>
  <c r="K9" i="40"/>
  <c r="K9" i="36"/>
  <c r="K9" i="39"/>
  <c r="K9" i="38"/>
  <c r="K9" i="37"/>
  <c r="K9" i="28"/>
  <c r="C27" i="29"/>
  <c r="C26" i="29"/>
  <c r="C23" i="29"/>
  <c r="C22" i="29"/>
  <c r="V89" i="24"/>
  <c r="O89" i="24"/>
  <c r="H89" i="24"/>
  <c r="K88" i="24"/>
  <c r="K19" i="43" l="1"/>
  <c r="G14" i="27"/>
  <c r="G13" i="27" s="1"/>
  <c r="K10" i="43"/>
  <c r="G11" i="27" s="1"/>
  <c r="K38" i="43"/>
  <c r="G20" i="27" s="1"/>
  <c r="G10" i="31"/>
  <c r="G9" i="31" s="1"/>
  <c r="K6" i="44"/>
  <c r="K40" i="44"/>
  <c r="G20" i="31" s="1"/>
  <c r="K20" i="44"/>
  <c r="K28" i="44"/>
  <c r="G17" i="31" s="1"/>
  <c r="G16" i="27"/>
  <c r="K7" i="43"/>
  <c r="G10" i="27" s="1"/>
  <c r="G9" i="27" s="1"/>
  <c r="J10" i="43"/>
  <c r="J6" i="43" s="1"/>
  <c r="J20" i="44"/>
  <c r="J51" i="44" s="1"/>
  <c r="J52" i="44" s="1"/>
  <c r="J51" i="43" s="1"/>
  <c r="J50" i="43" s="1"/>
  <c r="J49" i="43" s="1"/>
  <c r="J57" i="43" s="1"/>
  <c r="C27" i="17" s="1"/>
  <c r="J27" i="44"/>
  <c r="G15" i="31"/>
  <c r="G13" i="31" s="1"/>
  <c r="K32" i="44"/>
  <c r="G18" i="31" s="1"/>
  <c r="G16" i="31" s="1"/>
  <c r="K6" i="43"/>
  <c r="K27" i="44"/>
  <c r="K28" i="43"/>
  <c r="J32" i="43"/>
  <c r="J28" i="43" s="1"/>
  <c r="B27" i="24"/>
  <c r="E23" i="24"/>
  <c r="L56" i="24"/>
  <c r="O56" i="24"/>
  <c r="G10" i="29"/>
  <c r="F10" i="29"/>
  <c r="E10" i="29"/>
  <c r="D10" i="29"/>
  <c r="G25" i="29"/>
  <c r="G21" i="29"/>
  <c r="K50" i="42"/>
  <c r="K49" i="42"/>
  <c r="K48" i="42"/>
  <c r="K47" i="42"/>
  <c r="K46" i="42"/>
  <c r="K45" i="42"/>
  <c r="K44" i="42"/>
  <c r="J44" i="42"/>
  <c r="K43" i="42"/>
  <c r="K42" i="42"/>
  <c r="K41" i="42"/>
  <c r="J41" i="42"/>
  <c r="F20" i="31"/>
  <c r="J40" i="42"/>
  <c r="K38" i="42"/>
  <c r="K37" i="42" s="1"/>
  <c r="F19" i="31" s="1"/>
  <c r="J37" i="42"/>
  <c r="K32" i="42"/>
  <c r="F18" i="31" s="1"/>
  <c r="J32" i="42"/>
  <c r="K30" i="42"/>
  <c r="K29" i="42"/>
  <c r="K28" i="42"/>
  <c r="F17" i="31" s="1"/>
  <c r="J28" i="42"/>
  <c r="K26" i="42"/>
  <c r="J26" i="42"/>
  <c r="K25" i="42"/>
  <c r="F15" i="31" s="1"/>
  <c r="J25" i="42"/>
  <c r="K23" i="42"/>
  <c r="J23" i="42"/>
  <c r="K22" i="42"/>
  <c r="J22" i="42"/>
  <c r="K21" i="42"/>
  <c r="J21" i="42"/>
  <c r="K20" i="42"/>
  <c r="J20" i="42"/>
  <c r="K19" i="42"/>
  <c r="K18" i="42"/>
  <c r="K17" i="42"/>
  <c r="F12" i="31" s="1"/>
  <c r="J17" i="42"/>
  <c r="K15" i="42"/>
  <c r="K14" i="42"/>
  <c r="K13" i="42"/>
  <c r="J12" i="42"/>
  <c r="K12" i="42" s="1"/>
  <c r="J11" i="42"/>
  <c r="K11" i="42" s="1"/>
  <c r="K8" i="42"/>
  <c r="K7" i="42" s="1"/>
  <c r="F10" i="31" s="1"/>
  <c r="J7" i="42"/>
  <c r="K50" i="41"/>
  <c r="K49" i="41"/>
  <c r="K48" i="41"/>
  <c r="K47" i="41"/>
  <c r="K46" i="41"/>
  <c r="K45" i="41"/>
  <c r="J44" i="41"/>
  <c r="K44" i="41" s="1"/>
  <c r="K43" i="41"/>
  <c r="K42" i="41"/>
  <c r="J41" i="41"/>
  <c r="K41" i="41" s="1"/>
  <c r="J40" i="41"/>
  <c r="K38" i="41"/>
  <c r="K37" i="41" s="1"/>
  <c r="E19" i="31" s="1"/>
  <c r="J37" i="41"/>
  <c r="K32" i="41"/>
  <c r="E18" i="31" s="1"/>
  <c r="J32" i="41"/>
  <c r="K30" i="41"/>
  <c r="K29" i="41"/>
  <c r="K28" i="41" s="1"/>
  <c r="E17" i="31" s="1"/>
  <c r="J28" i="41"/>
  <c r="J26" i="41"/>
  <c r="K26" i="41" s="1"/>
  <c r="K25" i="41" s="1"/>
  <c r="E15" i="31" s="1"/>
  <c r="J25" i="41"/>
  <c r="J23" i="41"/>
  <c r="K23" i="41" s="1"/>
  <c r="J22" i="41"/>
  <c r="K22" i="41" s="1"/>
  <c r="J21" i="41"/>
  <c r="J20" i="41"/>
  <c r="K19" i="41"/>
  <c r="K18" i="41"/>
  <c r="K17" i="41" s="1"/>
  <c r="E12" i="31" s="1"/>
  <c r="J17" i="41"/>
  <c r="K15" i="41"/>
  <c r="K14" i="41"/>
  <c r="K13" i="41"/>
  <c r="J12" i="41"/>
  <c r="K12" i="41" s="1"/>
  <c r="J11" i="41"/>
  <c r="K11" i="41" s="1"/>
  <c r="J10" i="41"/>
  <c r="J6" i="41" s="1"/>
  <c r="K8" i="41"/>
  <c r="K7" i="41"/>
  <c r="E10" i="31" s="1"/>
  <c r="J7" i="41"/>
  <c r="K50" i="40"/>
  <c r="K49" i="40"/>
  <c r="K48" i="40"/>
  <c r="K47" i="40"/>
  <c r="K46" i="40"/>
  <c r="K45" i="40"/>
  <c r="K44" i="40"/>
  <c r="J44" i="40"/>
  <c r="K43" i="40"/>
  <c r="K42" i="40"/>
  <c r="K41" i="40"/>
  <c r="J41" i="40"/>
  <c r="K40" i="40"/>
  <c r="D20" i="31" s="1"/>
  <c r="J40" i="40"/>
  <c r="K38" i="40"/>
  <c r="K37" i="40" s="1"/>
  <c r="J37" i="40"/>
  <c r="K32" i="40"/>
  <c r="D18" i="31" s="1"/>
  <c r="J32" i="40"/>
  <c r="K30" i="40"/>
  <c r="K29" i="40"/>
  <c r="K28" i="40"/>
  <c r="D17" i="31" s="1"/>
  <c r="J28" i="40"/>
  <c r="K26" i="40"/>
  <c r="J26" i="40"/>
  <c r="K25" i="40"/>
  <c r="D15" i="31" s="1"/>
  <c r="J25" i="40"/>
  <c r="K23" i="40"/>
  <c r="J23" i="40"/>
  <c r="K22" i="40"/>
  <c r="J22" i="40"/>
  <c r="K21" i="40"/>
  <c r="D14" i="31" s="1"/>
  <c r="J21" i="40"/>
  <c r="K20" i="40"/>
  <c r="J20" i="40"/>
  <c r="K19" i="40"/>
  <c r="K18" i="40"/>
  <c r="K17" i="40"/>
  <c r="D12" i="31" s="1"/>
  <c r="J17" i="40"/>
  <c r="K15" i="40"/>
  <c r="K14" i="40"/>
  <c r="K13" i="40"/>
  <c r="J12" i="40"/>
  <c r="K12" i="40" s="1"/>
  <c r="J11" i="40"/>
  <c r="K11" i="40" s="1"/>
  <c r="K8" i="40"/>
  <c r="K7" i="40" s="1"/>
  <c r="D10" i="31" s="1"/>
  <c r="J7" i="40"/>
  <c r="K54" i="39"/>
  <c r="J54" i="39"/>
  <c r="K48" i="39"/>
  <c r="K47" i="39"/>
  <c r="K46" i="39"/>
  <c r="K45" i="39"/>
  <c r="K44" i="39"/>
  <c r="K43" i="39"/>
  <c r="J42" i="39"/>
  <c r="K42" i="39" s="1"/>
  <c r="K41" i="39"/>
  <c r="K40" i="39"/>
  <c r="J39" i="39"/>
  <c r="K39" i="39" s="1"/>
  <c r="K37" i="39"/>
  <c r="K36" i="39" s="1"/>
  <c r="F19" i="27" s="1"/>
  <c r="J36" i="39"/>
  <c r="K32" i="39"/>
  <c r="F18" i="27" s="1"/>
  <c r="J32" i="39"/>
  <c r="K31" i="39"/>
  <c r="K30" i="39"/>
  <c r="K29" i="39"/>
  <c r="J29" i="39"/>
  <c r="K27" i="39"/>
  <c r="J27" i="39"/>
  <c r="K26" i="39"/>
  <c r="F15" i="27" s="1"/>
  <c r="J26" i="39"/>
  <c r="K25" i="39"/>
  <c r="J25" i="39"/>
  <c r="K24" i="39"/>
  <c r="J24" i="39"/>
  <c r="K23" i="39"/>
  <c r="J23" i="39"/>
  <c r="K22" i="39"/>
  <c r="J22" i="39"/>
  <c r="K21" i="39"/>
  <c r="J21" i="39"/>
  <c r="K20" i="39"/>
  <c r="F14" i="27" s="1"/>
  <c r="J20" i="39"/>
  <c r="K19" i="39"/>
  <c r="J19" i="39"/>
  <c r="K18" i="39"/>
  <c r="K17" i="39"/>
  <c r="K16" i="39"/>
  <c r="F12" i="27" s="1"/>
  <c r="J16" i="39"/>
  <c r="K15" i="39"/>
  <c r="K14" i="39"/>
  <c r="K13" i="39"/>
  <c r="J12" i="39"/>
  <c r="K12" i="39" s="1"/>
  <c r="J11" i="39"/>
  <c r="K11" i="39" s="1"/>
  <c r="K10" i="39" s="1"/>
  <c r="F11" i="27" s="1"/>
  <c r="J8" i="39"/>
  <c r="K8" i="39" s="1"/>
  <c r="K7" i="39" s="1"/>
  <c r="K54" i="38"/>
  <c r="J54" i="38"/>
  <c r="K48" i="38"/>
  <c r="K47" i="38"/>
  <c r="K46" i="38"/>
  <c r="K44" i="38"/>
  <c r="K43" i="38"/>
  <c r="J42" i="38"/>
  <c r="K42" i="38" s="1"/>
  <c r="K41" i="38"/>
  <c r="K40" i="38"/>
  <c r="J39" i="38"/>
  <c r="K39" i="38" s="1"/>
  <c r="J38" i="38"/>
  <c r="K37" i="38"/>
  <c r="K36" i="38" s="1"/>
  <c r="E19" i="27" s="1"/>
  <c r="K32" i="38"/>
  <c r="E18" i="27" s="1"/>
  <c r="J32" i="38"/>
  <c r="K31" i="38"/>
  <c r="K30" i="38"/>
  <c r="K29" i="38"/>
  <c r="E17" i="27" s="1"/>
  <c r="J29" i="38"/>
  <c r="K27" i="38"/>
  <c r="J27" i="38"/>
  <c r="K26" i="38"/>
  <c r="E15" i="27" s="1"/>
  <c r="J26" i="38"/>
  <c r="K25" i="38"/>
  <c r="J25" i="38"/>
  <c r="K24" i="38"/>
  <c r="J24" i="38"/>
  <c r="K23" i="38"/>
  <c r="J23" i="38"/>
  <c r="K22" i="38"/>
  <c r="J22" i="38"/>
  <c r="J21" i="38"/>
  <c r="K21" i="38" s="1"/>
  <c r="K20" i="38" s="1"/>
  <c r="J20" i="38"/>
  <c r="J19" i="38"/>
  <c r="K18" i="38"/>
  <c r="K17" i="38"/>
  <c r="K16" i="38"/>
  <c r="E12" i="27" s="1"/>
  <c r="J16" i="38"/>
  <c r="K14" i="38"/>
  <c r="J12" i="38"/>
  <c r="K12" i="38" s="1"/>
  <c r="J11" i="38"/>
  <c r="K11" i="38" s="1"/>
  <c r="K10" i="38" s="1"/>
  <c r="E11" i="27" s="1"/>
  <c r="J8" i="38"/>
  <c r="K8" i="38" s="1"/>
  <c r="K7" i="38" s="1"/>
  <c r="K54" i="37"/>
  <c r="J54" i="37"/>
  <c r="K48" i="37"/>
  <c r="K46" i="37"/>
  <c r="K45" i="37"/>
  <c r="K43" i="37"/>
  <c r="J42" i="37"/>
  <c r="K42" i="37" s="1"/>
  <c r="K41" i="37"/>
  <c r="K40" i="37"/>
  <c r="J39" i="37"/>
  <c r="K39" i="37" s="1"/>
  <c r="K37" i="37"/>
  <c r="K36" i="37" s="1"/>
  <c r="D19" i="27" s="1"/>
  <c r="J32" i="37"/>
  <c r="K31" i="37"/>
  <c r="K30" i="37"/>
  <c r="K29" i="37" s="1"/>
  <c r="D17" i="27" s="1"/>
  <c r="J29" i="37"/>
  <c r="J27" i="37"/>
  <c r="K27" i="37" s="1"/>
  <c r="K26" i="37" s="1"/>
  <c r="D15" i="27" s="1"/>
  <c r="J25" i="37"/>
  <c r="K25" i="37" s="1"/>
  <c r="J24" i="37"/>
  <c r="K24" i="37" s="1"/>
  <c r="J23" i="37"/>
  <c r="K23" i="37" s="1"/>
  <c r="J22" i="37"/>
  <c r="K22" i="37" s="1"/>
  <c r="J21" i="37"/>
  <c r="K21" i="37" s="1"/>
  <c r="K18" i="37"/>
  <c r="K17" i="37"/>
  <c r="J16" i="37"/>
  <c r="K15" i="37"/>
  <c r="K14" i="37"/>
  <c r="K13" i="37"/>
  <c r="K12" i="37"/>
  <c r="J12" i="37"/>
  <c r="K11" i="37"/>
  <c r="J11" i="37"/>
  <c r="K10" i="37"/>
  <c r="D11" i="27" s="1"/>
  <c r="J10" i="37"/>
  <c r="J8" i="37"/>
  <c r="F25" i="29"/>
  <c r="F21" i="29"/>
  <c r="E25" i="29"/>
  <c r="E21" i="29"/>
  <c r="E14" i="27" l="1"/>
  <c r="K19" i="38"/>
  <c r="K21" i="41"/>
  <c r="K40" i="41"/>
  <c r="E20" i="31" s="1"/>
  <c r="J7" i="37"/>
  <c r="K8" i="37"/>
  <c r="K7" i="37" s="1"/>
  <c r="D10" i="27" s="1"/>
  <c r="J20" i="37"/>
  <c r="J26" i="37"/>
  <c r="D13" i="31"/>
  <c r="F13" i="31"/>
  <c r="G21" i="31"/>
  <c r="K51" i="44"/>
  <c r="K6" i="39"/>
  <c r="J10" i="40"/>
  <c r="J6" i="40" s="1"/>
  <c r="K10" i="41"/>
  <c r="K6" i="41" s="1"/>
  <c r="J10" i="42"/>
  <c r="J6" i="42" s="1"/>
  <c r="C10" i="29"/>
  <c r="K52" i="44"/>
  <c r="G22" i="31"/>
  <c r="G23" i="31" s="1"/>
  <c r="J27" i="42"/>
  <c r="J27" i="41"/>
  <c r="J51" i="41" s="1"/>
  <c r="J52" i="41" s="1"/>
  <c r="J51" i="38" s="1"/>
  <c r="J27" i="40"/>
  <c r="K27" i="40"/>
  <c r="J28" i="39"/>
  <c r="J28" i="38"/>
  <c r="X56" i="24"/>
  <c r="J53" i="44"/>
  <c r="J54" i="44" s="1"/>
  <c r="K27" i="42"/>
  <c r="F16" i="31"/>
  <c r="E11" i="31"/>
  <c r="K27" i="41"/>
  <c r="D19" i="31"/>
  <c r="K6" i="38"/>
  <c r="E9" i="31"/>
  <c r="D16" i="31"/>
  <c r="K38" i="39"/>
  <c r="F20" i="27" s="1"/>
  <c r="J7" i="39"/>
  <c r="J10" i="39"/>
  <c r="K28" i="39"/>
  <c r="F10" i="27"/>
  <c r="F9" i="27" s="1"/>
  <c r="K38" i="38"/>
  <c r="E20" i="27" s="1"/>
  <c r="J7" i="38"/>
  <c r="J10" i="38"/>
  <c r="E10" i="27"/>
  <c r="J6" i="37"/>
  <c r="K16" i="37"/>
  <c r="K20" i="37"/>
  <c r="K32" i="37"/>
  <c r="D18" i="27" s="1"/>
  <c r="J28" i="37"/>
  <c r="F16" i="27"/>
  <c r="F13" i="27"/>
  <c r="K10" i="42"/>
  <c r="K10" i="40"/>
  <c r="K38" i="37"/>
  <c r="D20" i="27" s="1"/>
  <c r="K48" i="28"/>
  <c r="K47" i="28"/>
  <c r="K46" i="28"/>
  <c r="K45" i="28"/>
  <c r="K44" i="28"/>
  <c r="K43" i="28"/>
  <c r="J42" i="28"/>
  <c r="K42" i="28" s="1"/>
  <c r="K41" i="28"/>
  <c r="K40" i="28"/>
  <c r="J39" i="28"/>
  <c r="K39" i="28" s="1"/>
  <c r="K45" i="36"/>
  <c r="K46" i="36"/>
  <c r="K47" i="36"/>
  <c r="K48" i="36"/>
  <c r="K49" i="36"/>
  <c r="J44" i="36"/>
  <c r="K44" i="36" s="1"/>
  <c r="K50" i="36"/>
  <c r="K28" i="38" l="1"/>
  <c r="J6" i="38"/>
  <c r="J51" i="42"/>
  <c r="J52" i="42" s="1"/>
  <c r="J52" i="40"/>
  <c r="J51" i="37" s="1"/>
  <c r="K51" i="41"/>
  <c r="K52" i="41" s="1"/>
  <c r="J19" i="37"/>
  <c r="E14" i="31"/>
  <c r="E13" i="31" s="1"/>
  <c r="K20" i="41"/>
  <c r="G24" i="31"/>
  <c r="L52" i="44"/>
  <c r="K51" i="43"/>
  <c r="J51" i="39"/>
  <c r="J53" i="42"/>
  <c r="J54" i="42" s="1"/>
  <c r="K6" i="42"/>
  <c r="K51" i="42" s="1"/>
  <c r="F11" i="31"/>
  <c r="F9" i="31" s="1"/>
  <c r="F21" i="31" s="1"/>
  <c r="E22" i="31"/>
  <c r="K6" i="40"/>
  <c r="K51" i="40" s="1"/>
  <c r="D11" i="31"/>
  <c r="J6" i="39"/>
  <c r="K19" i="37"/>
  <c r="D14" i="27"/>
  <c r="K28" i="37"/>
  <c r="K6" i="37"/>
  <c r="D12" i="27"/>
  <c r="J53" i="41"/>
  <c r="J54" i="41" s="1"/>
  <c r="J53" i="40"/>
  <c r="J54" i="40" s="1"/>
  <c r="J37" i="36"/>
  <c r="J32" i="36"/>
  <c r="J28" i="36"/>
  <c r="J7" i="36"/>
  <c r="G25" i="31" l="1"/>
  <c r="H9" i="29"/>
  <c r="K50" i="43"/>
  <c r="L52" i="41"/>
  <c r="K51" i="38"/>
  <c r="F9" i="29" s="1"/>
  <c r="D9" i="31"/>
  <c r="D21" i="31" s="1"/>
  <c r="K52" i="40"/>
  <c r="D22" i="31"/>
  <c r="D23" i="31" s="1"/>
  <c r="K52" i="42"/>
  <c r="F22" i="31"/>
  <c r="J41" i="36"/>
  <c r="F23" i="31" l="1"/>
  <c r="F25" i="31" s="1"/>
  <c r="K49" i="43"/>
  <c r="G22" i="27"/>
  <c r="G21" i="27" s="1"/>
  <c r="D24" i="31"/>
  <c r="D25" i="31" s="1"/>
  <c r="L52" i="40"/>
  <c r="K51" i="37"/>
  <c r="E9" i="29" s="1"/>
  <c r="L52" i="42"/>
  <c r="K51" i="39"/>
  <c r="G9" i="29" s="1"/>
  <c r="J11" i="36"/>
  <c r="J22" i="36"/>
  <c r="G24" i="27" l="1"/>
  <c r="G25" i="27"/>
  <c r="L57" i="43"/>
  <c r="C29" i="17" s="1"/>
  <c r="J23" i="36"/>
  <c r="J21" i="36" s="1"/>
  <c r="J22" i="28"/>
  <c r="J21" i="28"/>
  <c r="J32" i="28"/>
  <c r="K18" i="28"/>
  <c r="K17" i="28"/>
  <c r="K15" i="28"/>
  <c r="K14" i="28"/>
  <c r="K13" i="28"/>
  <c r="H8" i="29" l="1"/>
  <c r="H17" i="29" s="1"/>
  <c r="C28" i="17"/>
  <c r="H16" i="29"/>
  <c r="A6" i="27"/>
  <c r="A5" i="27"/>
  <c r="A8" i="29"/>
  <c r="I73" i="24"/>
  <c r="I72" i="24"/>
  <c r="I70" i="24"/>
  <c r="I69" i="24"/>
  <c r="I68" i="24"/>
  <c r="I67" i="24"/>
  <c r="I66" i="24"/>
  <c r="K16" i="28"/>
  <c r="J17" i="36"/>
  <c r="J12" i="36" l="1"/>
  <c r="J10" i="36" s="1"/>
  <c r="J54" i="28" l="1"/>
  <c r="K54" i="28"/>
  <c r="K37" i="28" l="1"/>
  <c r="K34" i="28"/>
  <c r="K35" i="28"/>
  <c r="K31" i="28"/>
  <c r="K30" i="28"/>
  <c r="K21" i="28"/>
  <c r="K43" i="36" l="1"/>
  <c r="K42" i="36"/>
  <c r="K41" i="36"/>
  <c r="J40" i="36"/>
  <c r="K38" i="36"/>
  <c r="K30" i="36"/>
  <c r="K29" i="36"/>
  <c r="J26" i="36"/>
  <c r="J25" i="36" s="1"/>
  <c r="K23" i="36"/>
  <c r="K22" i="36"/>
  <c r="K19" i="36"/>
  <c r="K18" i="36"/>
  <c r="K15" i="36"/>
  <c r="K14" i="36"/>
  <c r="K13" i="36"/>
  <c r="K12" i="36"/>
  <c r="K11" i="36"/>
  <c r="K8" i="36"/>
  <c r="J6" i="36"/>
  <c r="D25" i="29"/>
  <c r="C25" i="29" s="1"/>
  <c r="D21" i="29"/>
  <c r="C21" i="29" s="1"/>
  <c r="K17" i="36" l="1"/>
  <c r="C12" i="31" s="1"/>
  <c r="B12" i="31" s="1"/>
  <c r="K21" i="36"/>
  <c r="C14" i="31" s="1"/>
  <c r="B14" i="31" s="1"/>
  <c r="K7" i="36"/>
  <c r="C10" i="31" s="1"/>
  <c r="B10" i="31" s="1"/>
  <c r="K10" i="36"/>
  <c r="C11" i="31" s="1"/>
  <c r="B11" i="31" s="1"/>
  <c r="K28" i="36"/>
  <c r="C17" i="31" s="1"/>
  <c r="B17" i="31" s="1"/>
  <c r="K40" i="36"/>
  <c r="C20" i="31" s="1"/>
  <c r="B20" i="31" s="1"/>
  <c r="K37" i="36"/>
  <c r="C19" i="31" s="1"/>
  <c r="B19" i="31" s="1"/>
  <c r="K32" i="36"/>
  <c r="C18" i="31" s="1"/>
  <c r="B18" i="31" s="1"/>
  <c r="J20" i="36"/>
  <c r="J51" i="36" s="1"/>
  <c r="K26" i="36"/>
  <c r="K25" i="36" s="1"/>
  <c r="C15" i="31" s="1"/>
  <c r="B15" i="31" s="1"/>
  <c r="J27" i="36"/>
  <c r="C13" i="31" l="1"/>
  <c r="B13" i="31" s="1"/>
  <c r="C9" i="31"/>
  <c r="B9" i="31" s="1"/>
  <c r="K27" i="36"/>
  <c r="J52" i="36"/>
  <c r="K20" i="36"/>
  <c r="C16" i="31"/>
  <c r="K6" i="36"/>
  <c r="K51" i="36" s="1"/>
  <c r="C22" i="31" l="1"/>
  <c r="B22" i="31" s="1"/>
  <c r="J51" i="28"/>
  <c r="J50" i="28" s="1"/>
  <c r="J49" i="28" s="1"/>
  <c r="J53" i="36"/>
  <c r="J54" i="36" s="1"/>
  <c r="C21" i="31"/>
  <c r="J50" i="38"/>
  <c r="J49" i="38" s="1"/>
  <c r="J57" i="38" s="1"/>
  <c r="O52" i="24" s="1"/>
  <c r="J50" i="39"/>
  <c r="J57" i="39" s="1"/>
  <c r="J50" i="37"/>
  <c r="J49" i="37" s="1"/>
  <c r="J57" i="37" s="1"/>
  <c r="C18" i="17" s="1"/>
  <c r="C24" i="17" l="1"/>
  <c r="R52" i="24" s="1"/>
  <c r="U52" i="24"/>
  <c r="L52" i="24"/>
  <c r="C23" i="31"/>
  <c r="K52" i="36"/>
  <c r="D9" i="29" s="1"/>
  <c r="C24" i="31" l="1"/>
  <c r="K50" i="39"/>
  <c r="K49" i="39" s="1"/>
  <c r="K50" i="37"/>
  <c r="K50" i="38"/>
  <c r="K50" i="28"/>
  <c r="C22" i="27" s="1"/>
  <c r="L52" i="36"/>
  <c r="C25" i="31" l="1"/>
  <c r="K57" i="39"/>
  <c r="P34" i="24" s="1"/>
  <c r="F22" i="27"/>
  <c r="F21" i="27" s="1"/>
  <c r="F24" i="27" s="1"/>
  <c r="K49" i="38"/>
  <c r="L57" i="38" s="1"/>
  <c r="C23" i="17" s="1"/>
  <c r="E22" i="27"/>
  <c r="E21" i="27" s="1"/>
  <c r="K49" i="37"/>
  <c r="L57" i="37" s="1"/>
  <c r="C20" i="17" s="1"/>
  <c r="L57" i="24" s="1"/>
  <c r="L58" i="24" s="1"/>
  <c r="D22" i="27"/>
  <c r="K57" i="38"/>
  <c r="M11" i="24"/>
  <c r="B22" i="27" l="1"/>
  <c r="K57" i="37"/>
  <c r="C19" i="17" s="1"/>
  <c r="L57" i="39"/>
  <c r="C25" i="17"/>
  <c r="P33" i="24" s="1"/>
  <c r="G8" i="29"/>
  <c r="F25" i="27"/>
  <c r="C22" i="17"/>
  <c r="P32" i="24" s="1"/>
  <c r="F8" i="29"/>
  <c r="P39" i="24"/>
  <c r="O57" i="24"/>
  <c r="O58" i="24" s="1"/>
  <c r="P38" i="24"/>
  <c r="K49" i="28"/>
  <c r="C21" i="27"/>
  <c r="B21" i="27" s="1"/>
  <c r="J24" i="28"/>
  <c r="K24" i="28" s="1"/>
  <c r="J25" i="28"/>
  <c r="K25" i="28" s="1"/>
  <c r="J27" i="28"/>
  <c r="K26" i="28" s="1"/>
  <c r="J8" i="28"/>
  <c r="J11" i="28"/>
  <c r="J12" i="28"/>
  <c r="K12" i="28" s="1"/>
  <c r="K29" i="28"/>
  <c r="K36" i="28"/>
  <c r="J16" i="28"/>
  <c r="J29" i="28"/>
  <c r="J36" i="28"/>
  <c r="G30" i="17"/>
  <c r="G62" i="17"/>
  <c r="M8" i="24"/>
  <c r="C12" i="27"/>
  <c r="B12" i="27" s="1"/>
  <c r="M12" i="24"/>
  <c r="J47" i="24"/>
  <c r="S13" i="24"/>
  <c r="A3" i="24"/>
  <c r="G9" i="17"/>
  <c r="C26" i="17" l="1"/>
  <c r="E8" i="29"/>
  <c r="G16" i="29"/>
  <c r="G17" i="29"/>
  <c r="F16" i="29"/>
  <c r="F17" i="29"/>
  <c r="P31" i="24"/>
  <c r="C19" i="27"/>
  <c r="B19" i="27" s="1"/>
  <c r="C17" i="27"/>
  <c r="B17" i="27" s="1"/>
  <c r="C15" i="27"/>
  <c r="B15" i="27" s="1"/>
  <c r="C18" i="27"/>
  <c r="B18" i="27" s="1"/>
  <c r="J26" i="28"/>
  <c r="J38" i="28"/>
  <c r="K38" i="28"/>
  <c r="J10" i="28"/>
  <c r="K11" i="28"/>
  <c r="K10" i="28" s="1"/>
  <c r="K8" i="28"/>
  <c r="K7" i="28" s="1"/>
  <c r="J7" i="28"/>
  <c r="J28" i="28"/>
  <c r="J20" i="28"/>
  <c r="K22" i="28"/>
  <c r="K20" i="28" s="1"/>
  <c r="U57" i="24" l="1"/>
  <c r="U58" i="24" s="1"/>
  <c r="P41" i="24"/>
  <c r="R57" i="24"/>
  <c r="R58" i="24" s="1"/>
  <c r="P40" i="24"/>
  <c r="C10" i="27"/>
  <c r="B10" i="27" s="1"/>
  <c r="C14" i="27"/>
  <c r="B14" i="27" s="1"/>
  <c r="E13" i="27"/>
  <c r="D13" i="27"/>
  <c r="C11" i="27"/>
  <c r="B11" i="27" s="1"/>
  <c r="C20" i="27"/>
  <c r="B20" i="27" s="1"/>
  <c r="D16" i="27"/>
  <c r="E16" i="27"/>
  <c r="J19" i="28"/>
  <c r="J6" i="28"/>
  <c r="K28" i="28"/>
  <c r="K6" i="28"/>
  <c r="K19" i="28"/>
  <c r="C13" i="27" l="1"/>
  <c r="B13" i="27" s="1"/>
  <c r="C16" i="27"/>
  <c r="B16" i="27" s="1"/>
  <c r="D9" i="27"/>
  <c r="D25" i="27" s="1"/>
  <c r="E9" i="27"/>
  <c r="J57" i="28"/>
  <c r="C15" i="17" s="1"/>
  <c r="K57" i="28"/>
  <c r="C9" i="27"/>
  <c r="B9" i="27" s="1"/>
  <c r="L57" i="28"/>
  <c r="C17" i="17" s="1"/>
  <c r="C14" i="17" s="1"/>
  <c r="C12" i="17" l="1"/>
  <c r="I52" i="24"/>
  <c r="X52" i="24" s="1"/>
  <c r="E24" i="27"/>
  <c r="E25" i="27"/>
  <c r="C24" i="27"/>
  <c r="C25" i="27"/>
  <c r="B25" i="27" s="1"/>
  <c r="I57" i="24"/>
  <c r="P37" i="24"/>
  <c r="D8" i="29"/>
  <c r="D16" i="29" s="1"/>
  <c r="C16" i="17"/>
  <c r="C13" i="17" s="1"/>
  <c r="D24" i="27"/>
  <c r="B24" i="27" l="1"/>
  <c r="C8" i="29"/>
  <c r="C16" i="29" s="1"/>
  <c r="D17" i="29"/>
  <c r="I58" i="24"/>
  <c r="X58" i="24" s="1"/>
  <c r="X57" i="24"/>
  <c r="P30" i="24"/>
  <c r="P36" i="24"/>
  <c r="E17" i="29"/>
  <c r="E16" i="29"/>
  <c r="E16" i="31"/>
  <c r="B16" i="31" s="1"/>
  <c r="C17" i="29" l="1"/>
  <c r="E21" i="31"/>
  <c r="B21" i="31" s="1"/>
  <c r="E23" i="31" l="1"/>
  <c r="E24" i="31" l="1"/>
  <c r="B24" i="31" s="1"/>
  <c r="B23" i="31"/>
  <c r="E25" i="31"/>
  <c r="B25" i="31" s="1"/>
</calcChain>
</file>

<file path=xl/sharedStrings.xml><?xml version="1.0" encoding="utf-8"?>
<sst xmlns="http://schemas.openxmlformats.org/spreadsheetml/2006/main" count="1822" uniqueCount="438">
  <si>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</si>
  <si>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</si>
  <si>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</si>
  <si>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</si>
  <si>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</si>
  <si>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</si>
  <si>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</si>
  <si>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</si>
  <si>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</si>
  <si>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</si>
  <si>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</si>
  <si>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</si>
  <si>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</si>
  <si>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</si>
  <si>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</si>
  <si>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</si>
  <si>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</si>
  <si>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</si>
  <si>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</si>
  <si>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</si>
  <si>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</si>
  <si>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</si>
  <si>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</si>
  <si>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</si>
  <si>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</si>
  <si>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</si>
  <si>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</si>
  <si>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</si>
  <si>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</si>
  <si>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</si>
  <si>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</si>
  <si>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</si>
  <si>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</si>
  <si>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</si>
  <si>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</si>
  <si>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</si>
  <si>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</si>
  <si>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</si>
  <si>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</si>
  <si>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助成事業の概要</t>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</si>
  <si>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</si>
  <si>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</si>
  <si>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</si>
  <si>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</si>
  <si>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</si>
  <si>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</si>
  <si>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</si>
  <si>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</si>
  <si>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</si>
  <si>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</si>
  <si>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</si>
  <si>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</si>
  <si>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</si>
  <si>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</si>
  <si>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</si>
  <si>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</si>
  <si>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</si>
  <si>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</si>
  <si>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</si>
  <si>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</si>
  <si>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</si>
  <si>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</si>
  <si>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</si>
  <si>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</si>
  <si>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</si>
  <si>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</si>
  <si>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</si>
  <si>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</si>
  <si>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</si>
  <si>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</si>
  <si>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</si>
  <si>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</si>
  <si>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</si>
  <si>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</si>
  <si>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</si>
  <si>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</si>
  <si>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</si>
  <si>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</si>
  <si>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</si>
  <si>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</si>
  <si>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</si>
  <si>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</si>
  <si>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</si>
  <si>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</si>
  <si>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</si>
  <si>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</si>
  <si>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</si>
  <si>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</si>
  <si>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</si>
  <si>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</si>
  <si>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</si>
  <si>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</si>
  <si>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</si>
  <si>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</si>
  <si>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</si>
  <si>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</si>
  <si>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</si>
  <si>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</si>
  <si>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</si>
  <si>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</si>
  <si>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</si>
  <si>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</si>
  <si>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</si>
  <si>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</si>
  <si>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</si>
  <si>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</si>
  <si>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</si>
  <si>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</si>
  <si>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</si>
  <si>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</si>
  <si>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</si>
  <si>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</si>
  <si>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　　(2)専門家旅費</t>
    <rPh sb="5" eb="8">
      <t>センモンカ</t>
    </rPh>
    <rPh sb="8" eb="10">
      <t>リョヒ</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</si>
  <si>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</si>
  <si>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</si>
  <si>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</si>
  <si>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</si>
  <si>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</si>
  <si>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</si>
  <si>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補助率　2/3以内</t>
    <rPh sb="0" eb="3">
      <t>ホジョリツ</t>
    </rPh>
    <rPh sb="7" eb="9">
      <t>イナイ</t>
    </rPh>
    <phoneticPr fontId="4"/>
  </si>
  <si>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</si>
  <si>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</si>
  <si>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</si>
  <si>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</si>
  <si>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</si>
  <si>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</si>
  <si>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</si>
  <si>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</si>
  <si>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</si>
  <si>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</si>
  <si>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</si>
  <si>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</si>
  <si>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</si>
  <si>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</si>
  <si>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</si>
  <si>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</si>
  <si>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</si>
  <si>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</si>
  <si>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</si>
  <si>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</si>
  <si>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</si>
  <si>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</si>
  <si>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</si>
  <si>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</si>
  <si>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</si>
  <si>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</si>
  <si>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</si>
  <si>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</si>
  <si>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</si>
  <si>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</si>
  <si>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</si>
  <si>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</si>
  <si>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</si>
  <si>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</si>
  <si>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</si>
  <si>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</si>
  <si>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</si>
  <si>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</si>
  <si>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</si>
  <si>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</si>
  <si>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</si>
  <si>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</si>
  <si>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</si>
  <si>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</si>
  <si>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</si>
  <si>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</si>
  <si>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</si>
  <si>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</si>
  <si>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</si>
  <si>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</si>
  <si>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</si>
  <si>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</si>
  <si>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</si>
  <si>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</si>
  <si>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</si>
  <si>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</si>
  <si>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</si>
  <si>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</si>
  <si>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rPh sb="2" eb="4">
      <t>ダイガク</t>
    </rPh>
    <phoneticPr fontId="4"/>
  </si>
  <si>
    <t>abc.def_ghi@nedo.go.jp</t>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</si>
  <si>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</si>
  <si>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</si>
  <si>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</si>
  <si>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</si>
  <si>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</si>
  <si>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</si>
  <si>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</si>
  <si>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</si>
  <si>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</si>
  <si>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</si>
  <si>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</si>
  <si>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</si>
  <si>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</si>
  <si>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</si>
  <si>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</si>
  <si>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</si>
  <si>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</si>
  <si>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</si>
  <si>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</si>
  <si>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</si>
  <si>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</si>
  <si>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</si>
  <si>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</si>
  <si>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（２）助成先総括表</t>
    <rPh sb="3" eb="5">
      <t>ジョセイ</t>
    </rPh>
    <rPh sb="5" eb="6">
      <t>サキ</t>
    </rPh>
    <rPh sb="6" eb="8">
      <t>ソウカツ</t>
    </rPh>
    <rPh sb="8" eb="9">
      <t>ヒョウ</t>
    </rPh>
    <phoneticPr fontId="4"/>
  </si>
  <si>
    <t>　助成先総括表</t>
    <rPh sb="1" eb="3">
      <t>ジョセイ</t>
    </rPh>
    <rPh sb="3" eb="4">
      <t>サキ</t>
    </rPh>
    <rPh sb="4" eb="6">
      <t>ソウカツ</t>
    </rPh>
    <rPh sb="6" eb="7">
      <t>ヒョウ</t>
    </rPh>
    <phoneticPr fontId="4"/>
  </si>
  <si>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</si>
  <si>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項目別明細表（助成先用）</t>
    <rPh sb="0" eb="2">
      <t>コウモク</t>
    </rPh>
    <rPh sb="2" eb="3">
      <t>ベツ</t>
    </rPh>
    <rPh sb="3" eb="6">
      <t>メイサイヒョウ</t>
    </rPh>
    <rPh sb="7" eb="9">
      <t>ジョセイ</t>
    </rPh>
    <rPh sb="9" eb="10">
      <t>サキ</t>
    </rPh>
    <rPh sb="10" eb="11">
      <t>ヨウ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</si>
  <si>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</si>
  <si>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</si>
  <si>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</si>
  <si>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</si>
  <si>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</si>
  <si>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</si>
  <si>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</si>
  <si>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</si>
  <si>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</si>
  <si>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</si>
  <si>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</si>
  <si>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</si>
  <si>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</si>
  <si>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</si>
  <si>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</si>
  <si>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</si>
  <si>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</si>
  <si>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</si>
  <si>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</si>
  <si>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</si>
  <si>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</si>
  <si>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</si>
  <si>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</si>
  <si>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TRL 1：科学的な基本原理・現象の発見・確認</t>
    <phoneticPr fontId="4"/>
  </si>
  <si>
    <t>TRL 2：原理・現象の定式化、応用可能性の確認、応用的な研究</t>
    <phoneticPr fontId="4"/>
  </si>
  <si>
    <t>TRL 3：技術コンセプトの確認、要素技術の構想（創案・調査・予備実験・設計など）</t>
    <phoneticPr fontId="4"/>
  </si>
  <si>
    <t>TRL 4：各開発要素の製作と性能確認、応用的な開発（要素レベル）</t>
    <phoneticPr fontId="4"/>
  </si>
  <si>
    <t>TRL 5：全てを統合した実証システム（試作品）の製作（要素レベル）</t>
    <phoneticPr fontId="4"/>
  </si>
  <si>
    <t>TRL 6：実証システム（試作品）の導入環境に近い環境での実証（システムレベル）</t>
    <phoneticPr fontId="4"/>
  </si>
  <si>
    <t>TRL 7：製品候補の製作と導入環境での実証（システムレベル）</t>
    <phoneticPr fontId="4"/>
  </si>
  <si>
    <t>TRL 9：商品化、大量生産</t>
    <phoneticPr fontId="4"/>
  </si>
  <si>
    <t>TRL 8：製品の製作と販売（パイロットライン）</t>
    <phoneticPr fontId="4"/>
  </si>
  <si>
    <t>TRL</t>
    <phoneticPr fontId="4"/>
  </si>
  <si>
    <t>提案時点での提案事業の技術開発状況</t>
    <rPh sb="0" eb="2">
      <t>テイアン</t>
    </rPh>
    <rPh sb="2" eb="4">
      <t>ジテン</t>
    </rPh>
    <rPh sb="6" eb="8">
      <t>テイアン</t>
    </rPh>
    <rPh sb="8" eb="10">
      <t>ジギョウ</t>
    </rPh>
    <rPh sb="11" eb="13">
      <t>ギジュツ</t>
    </rPh>
    <rPh sb="13" eb="15">
      <t>カイハツ</t>
    </rPh>
    <rPh sb="15" eb="17">
      <t>ジョウキョウ</t>
    </rPh>
    <phoneticPr fontId="4"/>
  </si>
  <si>
    <t>NEDO事業終了時の技術開発状況の見込</t>
    <rPh sb="4" eb="6">
      <t>ジギョウ</t>
    </rPh>
    <rPh sb="6" eb="8">
      <t>シュウリョウ</t>
    </rPh>
    <rPh sb="8" eb="9">
      <t>ジ</t>
    </rPh>
    <rPh sb="10" eb="12">
      <t>ギジュツ</t>
    </rPh>
    <rPh sb="12" eb="14">
      <t>カイハツ</t>
    </rPh>
    <rPh sb="14" eb="16">
      <t>ジョウキョウ</t>
    </rPh>
    <rPh sb="17" eb="19">
      <t>ミコミ</t>
    </rPh>
    <phoneticPr fontId="4"/>
  </si>
  <si>
    <t>任意記入</t>
    <rPh sb="0" eb="2">
      <t>ニンイ</t>
    </rPh>
    <rPh sb="2" eb="4">
      <t>キニュウ</t>
    </rPh>
    <phoneticPr fontId="4"/>
  </si>
  <si>
    <t>（選択式）</t>
    <rPh sb="1" eb="3">
      <t>センタク</t>
    </rPh>
    <rPh sb="3" eb="4">
      <t>シキ</t>
    </rPh>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</si>
  <si>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</si>
  <si>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</si>
  <si>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</si>
  <si>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（別添１）の1（１）</t>
    <rPh sb="1" eb="3">
      <t>ベッテン</t>
    </rPh>
    <phoneticPr fontId="4"/>
  </si>
  <si>
    <t>（別添１）の1（２）</t>
    <rPh sb="1" eb="3">
      <t>ベッテン</t>
    </rPh>
    <phoneticPr fontId="4"/>
  </si>
  <si>
    <t>2025年度</t>
    <rPh sb="4" eb="6">
      <t>ネンド</t>
    </rPh>
    <phoneticPr fontId="4"/>
  </si>
  <si>
    <t>計</t>
    <rPh sb="0" eb="1">
      <t>ケイ</t>
    </rPh>
    <phoneticPr fontId="4"/>
  </si>
  <si>
    <t>９．</t>
    <phoneticPr fontId="4"/>
  </si>
  <si>
    <t>STSフェーズ（実用化研究開発（前期））</t>
    <rPh sb="8" eb="11">
      <t>ジツヨウカ</t>
    </rPh>
    <rPh sb="11" eb="13">
      <t>ケンキュウ</t>
    </rPh>
    <rPh sb="13" eb="15">
      <t>カイハツ</t>
    </rPh>
    <rPh sb="16" eb="18">
      <t>ゼンキ</t>
    </rPh>
    <phoneticPr fontId="4"/>
  </si>
  <si>
    <t>PCAフェーズ（実用化研究開発（後期））</t>
    <rPh sb="8" eb="11">
      <t>ジツヨウカ</t>
    </rPh>
    <rPh sb="11" eb="13">
      <t>ケンキュウ</t>
    </rPh>
    <rPh sb="13" eb="15">
      <t>カイハツ</t>
    </rPh>
    <rPh sb="16" eb="18">
      <t>コウキ</t>
    </rPh>
    <phoneticPr fontId="4"/>
  </si>
  <si>
    <t>DMPフェーズ（量産化実証）</t>
    <rPh sb="8" eb="11">
      <t>リョウサンカ</t>
    </rPh>
    <rPh sb="11" eb="13">
      <t>ジッショウ</t>
    </rPh>
    <phoneticPr fontId="4"/>
  </si>
  <si>
    <t>10．</t>
    <phoneticPr fontId="4"/>
  </si>
  <si>
    <t>後継支援の意向に関して</t>
    <rPh sb="0" eb="2">
      <t>コウケイ</t>
    </rPh>
    <rPh sb="2" eb="4">
      <t>シエン</t>
    </rPh>
    <rPh sb="5" eb="7">
      <t>イコウ</t>
    </rPh>
    <rPh sb="8" eb="9">
      <t>カン</t>
    </rPh>
    <phoneticPr fontId="4"/>
  </si>
  <si>
    <t>（大項目）</t>
    <rPh sb="1" eb="4">
      <t>ダイコウモク</t>
    </rPh>
    <phoneticPr fontId="4"/>
  </si>
  <si>
    <t>（中項目）</t>
    <rPh sb="1" eb="4">
      <t>チュウコウモク</t>
    </rPh>
    <phoneticPr fontId="4"/>
  </si>
  <si>
    <t>（小項目）</t>
    <rPh sb="1" eb="4">
      <t>ショウコウモク</t>
    </rPh>
    <phoneticPr fontId="4"/>
  </si>
  <si>
    <t>応募フェーズ</t>
    <rPh sb="0" eb="2">
      <t>オウボ</t>
    </rPh>
    <phoneticPr fontId="4"/>
  </si>
  <si>
    <t>STSフェーズ</t>
    <phoneticPr fontId="4"/>
  </si>
  <si>
    <t>下記３つのフェーズのいずれかを記載
・STSフェーズ（実用化研究開発（前期））
・PCAフェーズ（実用化研究開発（後期））
・DMPフェーズ（量産化実証）</t>
    <rPh sb="0" eb="2">
      <t>カキ</t>
    </rPh>
    <rPh sb="15" eb="17">
      <t>キサイ</t>
    </rPh>
    <rPh sb="27" eb="30">
      <t>ジツヨウカ</t>
    </rPh>
    <rPh sb="30" eb="32">
      <t>ケンキュウ</t>
    </rPh>
    <rPh sb="32" eb="34">
      <t>カイハツ</t>
    </rPh>
    <rPh sb="35" eb="37">
      <t>ゼンキ</t>
    </rPh>
    <rPh sb="49" eb="52">
      <t>ジツヨウカ</t>
    </rPh>
    <rPh sb="52" eb="54">
      <t>ケンキュウ</t>
    </rPh>
    <rPh sb="54" eb="56">
      <t>カイハツ</t>
    </rPh>
    <rPh sb="57" eb="59">
      <t>コウキ</t>
    </rPh>
    <rPh sb="71" eb="74">
      <t>リョウサンカ</t>
    </rPh>
    <rPh sb="74" eb="76">
      <t>ジッショウ</t>
    </rPh>
    <phoneticPr fontId="4"/>
  </si>
  <si>
    <t>（１）支援を希望する最長年数</t>
    <rPh sb="3" eb="5">
      <t>シエン</t>
    </rPh>
    <rPh sb="6" eb="8">
      <t>キボウ</t>
    </rPh>
    <rPh sb="10" eb="12">
      <t>サイチョウ</t>
    </rPh>
    <rPh sb="12" eb="14">
      <t>ネンスウ</t>
    </rPh>
    <phoneticPr fontId="4"/>
  </si>
  <si>
    <t>（内訳：STSフェーズ　</t>
    <rPh sb="1" eb="3">
      <t>ウチワケ</t>
    </rPh>
    <phoneticPr fontId="4"/>
  </si>
  <si>
    <t>（提案書様式）の１.</t>
    <phoneticPr fontId="4"/>
  </si>
  <si>
    <r>
      <t>別紙２：２（３）項目別明細表の助成事業に要する経費の</t>
    </r>
    <r>
      <rPr>
        <b/>
        <sz val="11"/>
        <color rgb="FFFF0000"/>
        <rFont val="ＭＳ Ｐ明朝"/>
        <family val="1"/>
        <charset val="128"/>
      </rPr>
      <t>合計セルを参照指定</t>
    </r>
    <r>
      <rPr>
        <sz val="11"/>
        <rFont val="ＭＳ Ｐ明朝"/>
        <family val="1"/>
        <charset val="128"/>
      </rPr>
      <t>してください</t>
    </r>
    <rPh sb="23" eb="25">
      <t>ケイヒ</t>
    </rPh>
    <rPh sb="26" eb="28">
      <t>ゴウケイ</t>
    </rPh>
    <rPh sb="31" eb="33">
      <t>サンショウ</t>
    </rPh>
    <rPh sb="33" eb="35">
      <t>シテイ</t>
    </rPh>
    <phoneticPr fontId="4"/>
  </si>
  <si>
    <r>
      <t>別紙２：２（３）項目別明細表の助成対象費用の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5" eb="17">
      <t>ジョセイ</t>
    </rPh>
    <rPh sb="17" eb="19">
      <t>タイショウ</t>
    </rPh>
    <rPh sb="19" eb="21">
      <t>ヒヨウ</t>
    </rPh>
    <rPh sb="27" eb="29">
      <t>サンショウ</t>
    </rPh>
    <phoneticPr fontId="4"/>
  </si>
  <si>
    <r>
      <t>別紙２：２（３）項目別明細表の助成金の額の</t>
    </r>
    <r>
      <rPr>
        <b/>
        <sz val="11"/>
        <color rgb="FFFF0000"/>
        <rFont val="ＭＳ Ｐ明朝"/>
        <family val="1"/>
        <charset val="128"/>
      </rPr>
      <t>合計セルを参照指定</t>
    </r>
    <r>
      <rPr>
        <sz val="11"/>
        <rFont val="ＭＳ Ｐ明朝"/>
        <family val="1"/>
        <charset val="128"/>
      </rPr>
      <t>してください</t>
    </r>
    <rPh sb="15" eb="17">
      <t>ジョセイ</t>
    </rPh>
    <rPh sb="17" eb="18">
      <t>キン</t>
    </rPh>
    <rPh sb="19" eb="20">
      <t>ガク</t>
    </rPh>
    <rPh sb="26" eb="28">
      <t>サンショウ</t>
    </rPh>
    <phoneticPr fontId="4"/>
  </si>
  <si>
    <t>継続支援の意向（年数）
①STSフェーズ</t>
    <rPh sb="0" eb="2">
      <t>ケイゾク</t>
    </rPh>
    <rPh sb="2" eb="4">
      <t>シエン</t>
    </rPh>
    <rPh sb="5" eb="7">
      <t>イコウ</t>
    </rPh>
    <rPh sb="8" eb="10">
      <t>ネンスウ</t>
    </rPh>
    <phoneticPr fontId="4"/>
  </si>
  <si>
    <t>継続支援の意向（年数）
支援期間の合計の年数</t>
    <rPh sb="0" eb="2">
      <t>ケイゾク</t>
    </rPh>
    <rPh sb="2" eb="4">
      <t>シエン</t>
    </rPh>
    <rPh sb="5" eb="7">
      <t>イコウ</t>
    </rPh>
    <rPh sb="8" eb="10">
      <t>ネンスウ</t>
    </rPh>
    <rPh sb="12" eb="14">
      <t>シエン</t>
    </rPh>
    <rPh sb="14" eb="16">
      <t>キカン</t>
    </rPh>
    <rPh sb="17" eb="19">
      <t>ゴウケイ</t>
    </rPh>
    <rPh sb="20" eb="22">
      <t>ネンスウ</t>
    </rPh>
    <phoneticPr fontId="4"/>
  </si>
  <si>
    <t>継続支援の意向（年数）
②PCAフェーズ</t>
    <rPh sb="0" eb="2">
      <t>ケイゾク</t>
    </rPh>
    <rPh sb="2" eb="4">
      <t>シエン</t>
    </rPh>
    <rPh sb="5" eb="7">
      <t>イコウ</t>
    </rPh>
    <rPh sb="8" eb="10">
      <t>ネンスウ</t>
    </rPh>
    <phoneticPr fontId="4"/>
  </si>
  <si>
    <t>継続支援の意向（年数）
③DMPフェーズ</t>
    <rPh sb="0" eb="2">
      <t>ケイゾク</t>
    </rPh>
    <rPh sb="2" eb="4">
      <t>シエン</t>
    </rPh>
    <rPh sb="5" eb="7">
      <t>イコウ</t>
    </rPh>
    <rPh sb="8" eb="10">
      <t>ネンスウ</t>
    </rPh>
    <phoneticPr fontId="4"/>
  </si>
  <si>
    <t>次にVC等、CVC、事業会社から出資を得る（新たな資金調達）までの期間で設定すること。なお、助成事業期間は、同一フェーズで1.5年～2年程度を目安とする。</t>
    <rPh sb="0" eb="1">
      <t>ツギ</t>
    </rPh>
    <rPh sb="4" eb="5">
      <t>トウ</t>
    </rPh>
    <rPh sb="10" eb="12">
      <t>ジギョウ</t>
    </rPh>
    <rPh sb="12" eb="14">
      <t>カイシャ</t>
    </rPh>
    <rPh sb="16" eb="18">
      <t>シュッシ</t>
    </rPh>
    <rPh sb="19" eb="20">
      <t>エ</t>
    </rPh>
    <rPh sb="22" eb="23">
      <t>アラ</t>
    </rPh>
    <rPh sb="25" eb="27">
      <t>シキン</t>
    </rPh>
    <rPh sb="27" eb="29">
      <t>チョウタツ</t>
    </rPh>
    <rPh sb="33" eb="35">
      <t>キカン</t>
    </rPh>
    <rPh sb="36" eb="38">
      <t>セッテイ</t>
    </rPh>
    <rPh sb="46" eb="48">
      <t>ジョセイ</t>
    </rPh>
    <rPh sb="48" eb="50">
      <t>ジギョウ</t>
    </rPh>
    <rPh sb="50" eb="52">
      <t>キカン</t>
    </rPh>
    <rPh sb="54" eb="56">
      <t>ドウイツ</t>
    </rPh>
    <rPh sb="64" eb="65">
      <t>ネン</t>
    </rPh>
    <rPh sb="67" eb="68">
      <t>ネン</t>
    </rPh>
    <rPh sb="68" eb="70">
      <t>テイド</t>
    </rPh>
    <rPh sb="71" eb="73">
      <t>メヤス</t>
    </rPh>
    <phoneticPr fontId="4"/>
  </si>
  <si>
    <t>2026年度</t>
    <rPh sb="4" eb="6">
      <t>ネンド</t>
    </rPh>
    <phoneticPr fontId="4"/>
  </si>
  <si>
    <t>各フェーズごとの最長期間等については、公募要領２．（３）を参照</t>
    <phoneticPr fontId="4"/>
  </si>
  <si>
    <t>年</t>
    <rPh sb="0" eb="1">
      <t>ネン</t>
    </rPh>
    <phoneticPr fontId="4"/>
  </si>
  <si>
    <t>PCAフェーズ</t>
    <phoneticPr fontId="4"/>
  </si>
  <si>
    <t>DMPフェーズ</t>
    <phoneticPr fontId="4"/>
  </si>
  <si>
    <t>年）</t>
    <rPh sb="0" eb="1">
      <t>ネン</t>
    </rPh>
    <phoneticPr fontId="4"/>
  </si>
  <si>
    <t>（２）年度毎の収支計画</t>
    <rPh sb="3" eb="5">
      <t>ネンド</t>
    </rPh>
    <rPh sb="5" eb="6">
      <t>ゴト</t>
    </rPh>
    <rPh sb="7" eb="9">
      <t>シュウシ</t>
    </rPh>
    <rPh sb="9" eb="11">
      <t>ケイカク</t>
    </rPh>
    <phoneticPr fontId="4"/>
  </si>
  <si>
    <t>次回の助成対象期間も継続支援を希望する（同フェーズ内での期間延長または後段の</t>
    <rPh sb="0" eb="2">
      <t>ジカイ</t>
    </rPh>
    <rPh sb="3" eb="5">
      <t>ジョセイ</t>
    </rPh>
    <rPh sb="5" eb="7">
      <t>タイショウ</t>
    </rPh>
    <rPh sb="7" eb="9">
      <t>キカン</t>
    </rPh>
    <rPh sb="10" eb="12">
      <t>ケイゾク</t>
    </rPh>
    <rPh sb="12" eb="14">
      <t>シエン</t>
    </rPh>
    <rPh sb="15" eb="17">
      <t>キボウ</t>
    </rPh>
    <rPh sb="20" eb="21">
      <t>ドウ</t>
    </rPh>
    <rPh sb="25" eb="26">
      <t>ナイ</t>
    </rPh>
    <rPh sb="28" eb="30">
      <t>キカン</t>
    </rPh>
    <rPh sb="30" eb="32">
      <t>エンチョウ</t>
    </rPh>
    <rPh sb="35" eb="37">
      <t>コウダン</t>
    </rPh>
    <phoneticPr fontId="4"/>
  </si>
  <si>
    <t>フェーズへの移行）</t>
    <rPh sb="6" eb="8">
      <t>イコウ</t>
    </rPh>
    <phoneticPr fontId="4"/>
  </si>
  <si>
    <t>フェーズ</t>
    <phoneticPr fontId="4"/>
  </si>
  <si>
    <t>助成金交付提案額</t>
    <rPh sb="0" eb="3">
      <t>ジョセイキン</t>
    </rPh>
    <rPh sb="3" eb="5">
      <t>コウフ</t>
    </rPh>
    <rPh sb="5" eb="8">
      <t>テイアンガク</t>
    </rPh>
    <phoneticPr fontId="4"/>
  </si>
  <si>
    <t>2027年度</t>
    <rPh sb="4" eb="6">
      <t>ネンド</t>
    </rPh>
    <phoneticPr fontId="4"/>
  </si>
  <si>
    <t>2028年度</t>
    <rPh sb="4" eb="6">
      <t>ネンド</t>
    </rPh>
    <phoneticPr fontId="4"/>
  </si>
  <si>
    <t>(単位：円）</t>
    <rPh sb="1" eb="3">
      <t>タンイ</t>
    </rPh>
    <rPh sb="4" eb="5">
      <t>エン</t>
    </rPh>
    <phoneticPr fontId="4"/>
  </si>
  <si>
    <t>別紙２</t>
    <phoneticPr fontId="4"/>
  </si>
  <si>
    <t>助成先総括表</t>
    <rPh sb="0" eb="2">
      <t>ジョセイ</t>
    </rPh>
    <rPh sb="2" eb="3">
      <t>サキ</t>
    </rPh>
    <rPh sb="3" eb="5">
      <t>ソウカツ</t>
    </rPh>
    <rPh sb="5" eb="6">
      <t>ヒョウ</t>
    </rPh>
    <phoneticPr fontId="4"/>
  </si>
  <si>
    <t>委託・共同研究先総括表</t>
    <rPh sb="0" eb="2">
      <t>イタク</t>
    </rPh>
    <rPh sb="3" eb="5">
      <t>キョウドウ</t>
    </rPh>
    <rPh sb="5" eb="7">
      <t>ケンキュウ</t>
    </rPh>
    <rPh sb="7" eb="8">
      <t>サキ</t>
    </rPh>
    <rPh sb="8" eb="10">
      <t>ソウカツ</t>
    </rPh>
    <rPh sb="10" eb="11">
      <t>ヒョウ</t>
    </rPh>
    <phoneticPr fontId="4"/>
  </si>
  <si>
    <r>
      <t>・委託・共同研究先がない場合は、作成不要です。
・2機関以上の場合は、シートをコピーして作成してください。その際、登録済の計算式が問題ないかご確認ください。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イタク</t>
    </rPh>
    <rPh sb="28" eb="30">
      <t>イジョウ</t>
    </rPh>
    <rPh sb="57" eb="59">
      <t>トウロク</t>
    </rPh>
    <rPh sb="59" eb="60">
      <t>スミ</t>
    </rPh>
    <rPh sb="65" eb="67">
      <t>モンダイ</t>
    </rPh>
    <rPh sb="71" eb="73">
      <t>カクニン</t>
    </rPh>
    <phoneticPr fontId="4"/>
  </si>
  <si>
    <t>項目別明細表（助成先）</t>
    <rPh sb="0" eb="2">
      <t>コウモク</t>
    </rPh>
    <rPh sb="2" eb="3">
      <t>ベツ</t>
    </rPh>
    <rPh sb="3" eb="6">
      <t>メイサイヒョウ</t>
    </rPh>
    <rPh sb="7" eb="9">
      <t>ジョセイ</t>
    </rPh>
    <rPh sb="9" eb="10">
      <t>サキ</t>
    </rPh>
    <phoneticPr fontId="4"/>
  </si>
  <si>
    <t xml:space="preserve">項目別明細表（委託・共同研究先）
</t>
    <rPh sb="7" eb="9">
      <t>イタク</t>
    </rPh>
    <rPh sb="10" eb="12">
      <t>キョウドウ</t>
    </rPh>
    <rPh sb="12" eb="14">
      <t>ケンキュウ</t>
    </rPh>
    <phoneticPr fontId="4"/>
  </si>
  <si>
    <r>
      <t>・共同研究先がない場合は、作成不要です。
・共同研究先が2機関以上の場合は、シートをコピーして作成してください。その際、登録済の計算式が問題ないかご確認ください。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rPh sb="31" eb="33">
      <t>イジョウ</t>
    </rPh>
    <phoneticPr fontId="4"/>
  </si>
  <si>
    <t>助成事業に要する経費
全期間</t>
    <rPh sb="5" eb="6">
      <t>ヨウ</t>
    </rPh>
    <rPh sb="8" eb="10">
      <t>ケイヒ</t>
    </rPh>
    <rPh sb="11" eb="14">
      <t>ゼンキカン</t>
    </rPh>
    <phoneticPr fontId="4"/>
  </si>
  <si>
    <t>助成対象費用
全期間</t>
    <rPh sb="7" eb="10">
      <t>ゼンキカン</t>
    </rPh>
    <phoneticPr fontId="4"/>
  </si>
  <si>
    <t>助成金交付提案額
全期間</t>
    <rPh sb="5" eb="7">
      <t>テイアン</t>
    </rPh>
    <rPh sb="9" eb="12">
      <t>ゼンキカン</t>
    </rPh>
    <phoneticPr fontId="4"/>
  </si>
  <si>
    <t>助成事業に要する経費
2025年度</t>
    <rPh sb="0" eb="4">
      <t>ジョセイジギョウ</t>
    </rPh>
    <rPh sb="5" eb="6">
      <t>ヨウ</t>
    </rPh>
    <rPh sb="8" eb="10">
      <t>ケイヒ</t>
    </rPh>
    <rPh sb="15" eb="17">
      <t>ネンド</t>
    </rPh>
    <phoneticPr fontId="4"/>
  </si>
  <si>
    <t>助成対象費用
2025年度</t>
    <rPh sb="11" eb="13">
      <t>ネンド</t>
    </rPh>
    <phoneticPr fontId="4"/>
  </si>
  <si>
    <t>助成金交付提案額
2025年度</t>
    <rPh sb="5" eb="7">
      <t>テイアン</t>
    </rPh>
    <rPh sb="13" eb="15">
      <t>ネンド</t>
    </rPh>
    <phoneticPr fontId="4"/>
  </si>
  <si>
    <t>助成事業に要する経費
2026年度</t>
    <rPh sb="0" eb="4">
      <t>ジョセイジギョウ</t>
    </rPh>
    <rPh sb="5" eb="6">
      <t>ヨウ</t>
    </rPh>
    <rPh sb="8" eb="10">
      <t>ケイヒ</t>
    </rPh>
    <rPh sb="15" eb="17">
      <t>ネンド</t>
    </rPh>
    <phoneticPr fontId="4"/>
  </si>
  <si>
    <t>助成対象費用
2026年度</t>
    <rPh sb="11" eb="13">
      <t>ネンド</t>
    </rPh>
    <phoneticPr fontId="4"/>
  </si>
  <si>
    <t>助成金交付提案額
2026年度</t>
    <rPh sb="5" eb="7">
      <t>テイアン</t>
    </rPh>
    <rPh sb="13" eb="15">
      <t>ネンド</t>
    </rPh>
    <phoneticPr fontId="4"/>
  </si>
  <si>
    <t>入力規制</t>
    <rPh sb="0" eb="2">
      <t>ニュウリョク</t>
    </rPh>
    <rPh sb="2" eb="4">
      <t>キセイ</t>
    </rPh>
    <phoneticPr fontId="4"/>
  </si>
  <si>
    <t>うち委託先</t>
    <rPh sb="2" eb="5">
      <t>イタクサキ</t>
    </rPh>
    <phoneticPr fontId="4"/>
  </si>
  <si>
    <t>うち共同研究先</t>
    <rPh sb="2" eb="4">
      <t>キョウドウ</t>
    </rPh>
    <rPh sb="4" eb="7">
      <t>ケンキュウサキ</t>
    </rPh>
    <phoneticPr fontId="4"/>
  </si>
  <si>
    <t>委託先・共同研究先名を記載</t>
    <rPh sb="0" eb="2">
      <t>イタク</t>
    </rPh>
    <rPh sb="2" eb="3">
      <t>サキ</t>
    </rPh>
    <rPh sb="4" eb="6">
      <t>キョウドウ</t>
    </rPh>
    <rPh sb="6" eb="9">
      <t>ケンキュウサキ</t>
    </rPh>
    <rPh sb="9" eb="10">
      <t>メイ</t>
    </rPh>
    <rPh sb="11" eb="13">
      <t>キサイ</t>
    </rPh>
    <phoneticPr fontId="4"/>
  </si>
  <si>
    <t>登記上の法人名を記入。STSフェーズに応募の内、法人設立準備中の者は、
予定している法人名称（法人設立準備中）
又は、
代表者名（法人設立準備中）　のどちらかで記載する。</t>
    <rPh sb="0" eb="3">
      <t>トウキジョウ</t>
    </rPh>
    <rPh sb="4" eb="6">
      <t>ホウジン</t>
    </rPh>
    <rPh sb="6" eb="7">
      <t>メイ</t>
    </rPh>
    <rPh sb="8" eb="10">
      <t>キニュウ</t>
    </rPh>
    <rPh sb="19" eb="21">
      <t>オウボ</t>
    </rPh>
    <rPh sb="22" eb="23">
      <t>ウチ</t>
    </rPh>
    <rPh sb="24" eb="26">
      <t>ホウジン</t>
    </rPh>
    <rPh sb="26" eb="28">
      <t>セツリツ</t>
    </rPh>
    <rPh sb="28" eb="31">
      <t>ジュンビチュウ</t>
    </rPh>
    <rPh sb="32" eb="33">
      <t>モノ</t>
    </rPh>
    <rPh sb="36" eb="38">
      <t>ヨテイ</t>
    </rPh>
    <rPh sb="42" eb="44">
      <t>ホウジン</t>
    </rPh>
    <rPh sb="44" eb="46">
      <t>メイショウ</t>
    </rPh>
    <rPh sb="47" eb="49">
      <t>ホウジン</t>
    </rPh>
    <rPh sb="49" eb="51">
      <t>セツリツ</t>
    </rPh>
    <rPh sb="51" eb="54">
      <t>ジュンビチュウ</t>
    </rPh>
    <rPh sb="56" eb="57">
      <t>マタ</t>
    </rPh>
    <rPh sb="60" eb="63">
      <t>ダイヒョウシャ</t>
    </rPh>
    <rPh sb="63" eb="64">
      <t>メイ</t>
    </rPh>
    <rPh sb="65" eb="67">
      <t>ホウジン</t>
    </rPh>
    <rPh sb="67" eb="69">
      <t>セツリツ</t>
    </rPh>
    <rPh sb="69" eb="71">
      <t>ジュンビ</t>
    </rPh>
    <rPh sb="71" eb="72">
      <t>チュウ</t>
    </rPh>
    <rPh sb="80" eb="82">
      <t>キサイ</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</si>
  <si>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</si>
  <si>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t>【重要】
キーワードNo.（２）</t>
    <phoneticPr fontId="4"/>
  </si>
  <si>
    <t>【重要】
キーワードNo.（３）</t>
    <phoneticPr fontId="4"/>
  </si>
  <si>
    <t>【重要】
キーワードNo.（４）</t>
    <phoneticPr fontId="4"/>
  </si>
  <si>
    <t>【重要】
キーワードNo.（５）</t>
    <phoneticPr fontId="4"/>
  </si>
  <si>
    <t>【重要】
キーワードNo.（６）</t>
    <phoneticPr fontId="4"/>
  </si>
  <si>
    <t>（提案書様式）の10.</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</si>
  <si>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</si>
  <si>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PCAフェーズ以降に応募の場合は、0 と記載
各フェーズごとの最長期間等については、公募要領２．（３）を参照</t>
    <rPh sb="7" eb="9">
      <t>イコウ</t>
    </rPh>
    <rPh sb="10" eb="12">
      <t>オウボ</t>
    </rPh>
    <rPh sb="13" eb="15">
      <t>バアイ</t>
    </rPh>
    <rPh sb="20" eb="22">
      <t>キサイ</t>
    </rPh>
    <rPh sb="23" eb="24">
      <t>カク</t>
    </rPh>
    <rPh sb="31" eb="35">
      <t>サイチョウキカン</t>
    </rPh>
    <rPh sb="35" eb="36">
      <t>トウ</t>
    </rPh>
    <rPh sb="42" eb="46">
      <t>コウボヨウリョウ</t>
    </rPh>
    <rPh sb="52" eb="54">
      <t>サンショウ</t>
    </rPh>
    <phoneticPr fontId="4"/>
  </si>
  <si>
    <t>DMPフェーズに応募の場合は、0 と記載
各フェーズごとの最長期間等については、公募要領２．（３）を参照</t>
    <rPh sb="8" eb="10">
      <t>オウボ</t>
    </rPh>
    <rPh sb="11" eb="13">
      <t>バアイ</t>
    </rPh>
    <rPh sb="18" eb="20">
      <t>キサイ</t>
    </rPh>
    <phoneticPr fontId="4"/>
  </si>
  <si>
    <t>各希望する支援フェーズの合計の年数の数字のみを記載 最大 6 年間
継続支援を希望しない場合は今回の応募の事業期間の数字のみを記入</t>
    <rPh sb="0" eb="1">
      <t>カク</t>
    </rPh>
    <rPh sb="1" eb="3">
      <t>キボウ</t>
    </rPh>
    <rPh sb="5" eb="7">
      <t>シエン</t>
    </rPh>
    <rPh sb="12" eb="14">
      <t>ゴウケイ</t>
    </rPh>
    <rPh sb="15" eb="17">
      <t>ネンスウ</t>
    </rPh>
    <rPh sb="18" eb="20">
      <t>スウジ</t>
    </rPh>
    <rPh sb="23" eb="25">
      <t>キサイ</t>
    </rPh>
    <rPh sb="26" eb="28">
      <t>サイダイ</t>
    </rPh>
    <rPh sb="31" eb="33">
      <t>ネンカン</t>
    </rPh>
    <rPh sb="34" eb="36">
      <t>ケイゾク</t>
    </rPh>
    <rPh sb="36" eb="38">
      <t>シエン</t>
    </rPh>
    <rPh sb="39" eb="41">
      <t>キボウ</t>
    </rPh>
    <rPh sb="44" eb="46">
      <t>バアイ</t>
    </rPh>
    <rPh sb="47" eb="49">
      <t>コンカイ</t>
    </rPh>
    <rPh sb="50" eb="52">
      <t>オウボ</t>
    </rPh>
    <rPh sb="53" eb="55">
      <t>ジギョウ</t>
    </rPh>
    <rPh sb="55" eb="57">
      <t>キカン</t>
    </rPh>
    <rPh sb="58" eb="60">
      <t>スウジ</t>
    </rPh>
    <rPh sb="63" eb="65">
      <t>キニュウ</t>
    </rPh>
    <phoneticPr fontId="4"/>
  </si>
  <si>
    <t>半角数字で記入（10桁）
STSフェーズ応募で法人設立前は記入不要</t>
    <rPh sb="0" eb="2">
      <t>ハンカク</t>
    </rPh>
    <rPh sb="2" eb="4">
      <t>スウジ</t>
    </rPh>
    <rPh sb="5" eb="7">
      <t>キニュウ</t>
    </rPh>
    <rPh sb="10" eb="11">
      <t>ケタ</t>
    </rPh>
    <rPh sb="20" eb="22">
      <t>オウボ</t>
    </rPh>
    <rPh sb="23" eb="25">
      <t>ホウジン</t>
    </rPh>
    <rPh sb="25" eb="27">
      <t>セツリツ</t>
    </rPh>
    <rPh sb="27" eb="28">
      <t>マエ</t>
    </rPh>
    <rPh sb="29" eb="31">
      <t>キニュウ</t>
    </rPh>
    <rPh sb="31" eb="33">
      <t>フヨウ</t>
    </rPh>
    <phoneticPr fontId="4"/>
  </si>
  <si>
    <t>追加資料５，追加資料６</t>
    <phoneticPr fontId="4"/>
  </si>
  <si>
    <t>追加資料５，追加資料６</t>
    <rPh sb="0" eb="2">
      <t>ツイカ</t>
    </rPh>
    <rPh sb="2" eb="4">
      <t>シリョウ</t>
    </rPh>
    <rPh sb="6" eb="8">
      <t>ツイカ</t>
    </rPh>
    <rPh sb="8" eb="10">
      <t>シリョウ</t>
    </rPh>
    <phoneticPr fontId="4"/>
  </si>
  <si>
    <t>本事業の応募に必要な1/３以上の出資の総額</t>
    <rPh sb="19" eb="21">
      <t>ソウガク</t>
    </rPh>
    <phoneticPr fontId="4"/>
  </si>
  <si>
    <t>本事業の応募に必要な1/３以上の出資者名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</si>
  <si>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</si>
  <si>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</si>
  <si>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出資元情報（本応募に必要な1/3の出資者）</t>
    <rPh sb="0" eb="2">
      <t>シュッシ</t>
    </rPh>
    <rPh sb="2" eb="3">
      <t>モト</t>
    </rPh>
    <rPh sb="3" eb="5">
      <t>ジョウホウ</t>
    </rPh>
    <rPh sb="6" eb="7">
      <t>ホン</t>
    </rPh>
    <rPh sb="7" eb="9">
      <t>オウボ</t>
    </rPh>
    <rPh sb="10" eb="12">
      <t>ヒツヨウ</t>
    </rPh>
    <rPh sb="17" eb="19">
      <t>シュッシ</t>
    </rPh>
    <rPh sb="19" eb="20">
      <t>シャ</t>
    </rPh>
    <phoneticPr fontId="4"/>
  </si>
  <si>
    <t>3億円</t>
    <rPh sb="1" eb="3">
      <t>オクエン</t>
    </rPh>
    <phoneticPr fontId="4"/>
  </si>
  <si>
    <r>
      <t>・薄オレンジのセルはすべて記載してください。該当しないものは、なし　と記載。
・「助成事業に要する経費、助成対象費用および交付提案額」（白色セル）は、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9" eb="51">
      <t>ケイヒ</t>
    </rPh>
    <rPh sb="52" eb="54">
      <t>ジョセイ</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</si>
  <si>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・委託・共同研究費用は、Ⅳ．１．に計上してください。
・委託・共同研究先が2機関以上の場合は、Ⅳ．１．に当該事業者の行を追加し、金額を転記してください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9" eb="31">
      <t>キョウドウ</t>
    </rPh>
    <rPh sb="31" eb="33">
      <t>ケンキュウ</t>
    </rPh>
    <rPh sb="33" eb="35">
      <t>ヒヨウ</t>
    </rPh>
    <rPh sb="42" eb="44">
      <t>ケイジョウ</t>
    </rPh>
    <rPh sb="60" eb="61">
      <t>サキ</t>
    </rPh>
    <rPh sb="63" eb="65">
      <t>キカン</t>
    </rPh>
    <rPh sb="65" eb="67">
      <t>イジョウ</t>
    </rPh>
    <rPh sb="68" eb="70">
      <t>バアイ</t>
    </rPh>
    <phoneticPr fontId="4"/>
  </si>
  <si>
    <t>（３）希望するフェーズ毎の助成金交付提案額</t>
    <rPh sb="3" eb="5">
      <t>キボウ</t>
    </rPh>
    <rPh sb="11" eb="12">
      <t>ゴト</t>
    </rPh>
    <rPh sb="13" eb="16">
      <t>ジョセイキン</t>
    </rPh>
    <rPh sb="16" eb="18">
      <t>コウフ</t>
    </rPh>
    <rPh sb="18" eb="20">
      <t>テイアン</t>
    </rPh>
    <rPh sb="20" eb="21">
      <t>ガク</t>
    </rPh>
    <phoneticPr fontId="4"/>
  </si>
  <si>
    <t>（内訳：　STSフェーズ　　　　円　PCAフェーズ　　　　円　DMPフェーズ　　　　円）</t>
    <rPh sb="1" eb="3">
      <t>ウチワケ</t>
    </rPh>
    <rPh sb="16" eb="17">
      <t>エン</t>
    </rPh>
    <rPh sb="29" eb="30">
      <t>エン</t>
    </rPh>
    <rPh sb="42" eb="43">
      <t>エン</t>
    </rPh>
    <phoneticPr fontId="4"/>
  </si>
  <si>
    <t>本提案の助成対象期間のみの支援を希望（継続支援を希望しない）</t>
    <rPh sb="0" eb="3">
      <t>ホンテイアン</t>
    </rPh>
    <rPh sb="4" eb="6">
      <t>ジョセイ</t>
    </rPh>
    <rPh sb="6" eb="8">
      <t>タイショウ</t>
    </rPh>
    <rPh sb="8" eb="10">
      <t>キカン</t>
    </rPh>
    <rPh sb="13" eb="15">
      <t>シエン</t>
    </rPh>
    <rPh sb="16" eb="18">
      <t>キボウ</t>
    </rPh>
    <rPh sb="19" eb="21">
      <t>ケイゾク</t>
    </rPh>
    <rPh sb="21" eb="23">
      <t>シエン</t>
    </rPh>
    <rPh sb="24" eb="26">
      <t>キボウ</t>
    </rPh>
    <phoneticPr fontId="4"/>
  </si>
  <si>
    <t>□</t>
  </si>
  <si>
    <t>□</t>
    <phoneticPr fontId="4"/>
  </si>
  <si>
    <t>☑</t>
    <phoneticPr fontId="4"/>
  </si>
  <si>
    <t>設立年月日</t>
    <rPh sb="2" eb="5">
      <t>ネンガッピ</t>
    </rPh>
    <phoneticPr fontId="4"/>
  </si>
  <si>
    <t>助成事業に要する経費
2027年度</t>
    <rPh sb="0" eb="4">
      <t>ジョセイジギョウ</t>
    </rPh>
    <rPh sb="5" eb="6">
      <t>ヨウ</t>
    </rPh>
    <rPh sb="8" eb="10">
      <t>ケイヒ</t>
    </rPh>
    <rPh sb="15" eb="17">
      <t>ネンド</t>
    </rPh>
    <phoneticPr fontId="4"/>
  </si>
  <si>
    <t>助成対象費用
2027年度</t>
    <rPh sb="11" eb="13">
      <t>ネンド</t>
    </rPh>
    <phoneticPr fontId="4"/>
  </si>
  <si>
    <t>助成金交付提案額
2027年度</t>
    <rPh sb="5" eb="7">
      <t>テイアン</t>
    </rPh>
    <rPh sb="13" eb="15">
      <t>ネンド</t>
    </rPh>
    <phoneticPr fontId="4"/>
  </si>
  <si>
    <r>
      <t>別紙2(4)項目別明細表(助成先)【2027年度】の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</si>
  <si>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別紙2(4)項目別明細表(助成先)【2027年度】の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</si>
  <si>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別紙2(4)項目別明細表(助成先)【2027年度】の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</si>
  <si>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委託・共同研究先名</t>
    <rPh sb="0" eb="2">
      <t>イタク</t>
    </rPh>
    <phoneticPr fontId="4"/>
  </si>
  <si>
    <t>費用計上を行う委託・共同研究先を記載。無い場合は「該当なし」と記載</t>
    <rPh sb="7" eb="9">
      <t>イタク</t>
    </rPh>
    <rPh sb="10" eb="12">
      <t>キョウドウ</t>
    </rPh>
    <rPh sb="12" eb="14">
      <t>ケンキュウ</t>
    </rPh>
    <rPh sb="14" eb="15">
      <t>サキ</t>
    </rPh>
    <rPh sb="19" eb="20">
      <t>ナ</t>
    </rPh>
    <rPh sb="25" eb="27">
      <t>ガイトウ</t>
    </rPh>
    <rPh sb="31" eb="33">
      <t>キサイ</t>
    </rPh>
    <phoneticPr fontId="4"/>
  </si>
  <si>
    <t>○○大学、▲▲株式会社</t>
    <rPh sb="7" eb="11">
      <t>カブシキカイシャ</t>
    </rPh>
    <phoneticPr fontId="4"/>
  </si>
  <si>
    <t>パートナーVC候補者名</t>
    <rPh sb="7" eb="9">
      <t>コウホ</t>
    </rPh>
    <rPh sb="9" eb="10">
      <t>シャ</t>
    </rPh>
    <rPh sb="10" eb="11">
      <t>メイ</t>
    </rPh>
    <phoneticPr fontId="4"/>
  </si>
  <si>
    <t>▲▲キャピタルパートナーズ　等</t>
    <rPh sb="14" eb="15">
      <t>トウ</t>
    </rPh>
    <phoneticPr fontId="4"/>
  </si>
  <si>
    <t>追加資料７，VC等、CVC情報項目ファイル</t>
    <rPh sb="0" eb="2">
      <t>ツイカ</t>
    </rPh>
    <rPh sb="2" eb="4">
      <t>シリョウ</t>
    </rPh>
    <rPh sb="8" eb="9">
      <t>トウ</t>
    </rPh>
    <rPh sb="13" eb="15">
      <t>ジョウホウ</t>
    </rPh>
    <rPh sb="15" eb="17">
      <t>コウモク</t>
    </rPh>
    <phoneticPr fontId="4"/>
  </si>
  <si>
    <t>【重要】
【カテゴリ】キーワードNo.（１）</t>
    <rPh sb="1" eb="3">
      <t>ジュウヨウ</t>
    </rPh>
    <phoneticPr fontId="4"/>
  </si>
  <si>
    <t>【重要】
キーワードNo.（１）</t>
    <phoneticPr fontId="4"/>
  </si>
  <si>
    <t>【重要】
【カテゴリ】キーワードNo.（２）</t>
    <phoneticPr fontId="4"/>
  </si>
  <si>
    <t>【重要】
【カテゴリ】キーワードNo.（３）</t>
    <phoneticPr fontId="4"/>
  </si>
  <si>
    <t>【重要】
【カテゴリ】キーワードNo.（４）</t>
    <phoneticPr fontId="4"/>
  </si>
  <si>
    <t>【重要】
【カテゴリ】キーワードNo.（５）</t>
    <phoneticPr fontId="4"/>
  </si>
  <si>
    <t>【重要】
【カテゴリ】キーワードNo.（６）</t>
    <phoneticPr fontId="4"/>
  </si>
  <si>
    <t>パートナーVC候補を立てる場合。立てない場合は、「なし」
※STSは必須。PCA、DMPは任意（追加資料７ハンズオン計画書、「VC等、CVC情報項目ファイル」を提出すること）</t>
    <rPh sb="7" eb="9">
      <t>コウホ</t>
    </rPh>
    <rPh sb="10" eb="11">
      <t>タ</t>
    </rPh>
    <rPh sb="13" eb="15">
      <t>バアイ</t>
    </rPh>
    <rPh sb="16" eb="17">
      <t>タ</t>
    </rPh>
    <rPh sb="20" eb="22">
      <t>バアイ</t>
    </rPh>
    <rPh sb="34" eb="36">
      <t>ヒッス</t>
    </rPh>
    <rPh sb="45" eb="47">
      <t>ニンイ</t>
    </rPh>
    <rPh sb="48" eb="50">
      <t>ツイカ</t>
    </rPh>
    <rPh sb="50" eb="52">
      <t>シリョウ</t>
    </rPh>
    <rPh sb="58" eb="61">
      <t>ケイカクショ</t>
    </rPh>
    <rPh sb="80" eb="82">
      <t>テイシュツ</t>
    </rPh>
    <phoneticPr fontId="4"/>
  </si>
  <si>
    <t>パートナーVC候補</t>
  </si>
  <si>
    <t>パートナーVC候補</t>
    <rPh sb="7" eb="9">
      <t>コウホ</t>
    </rPh>
    <phoneticPr fontId="4"/>
  </si>
  <si>
    <t>選択肢:</t>
    <rPh sb="0" eb="3">
      <t>センタクシ</t>
    </rPh>
    <phoneticPr fontId="4"/>
  </si>
  <si>
    <t>提案者自身</t>
    <rPh sb="0" eb="3">
      <t>テイアンシャ</t>
    </rPh>
    <rPh sb="3" eb="5">
      <t>ジシン</t>
    </rPh>
    <phoneticPr fontId="4"/>
  </si>
  <si>
    <t>事業会社や各種機関(医療機関、金融機関、学術研究機関等)</t>
    <phoneticPr fontId="4"/>
  </si>
  <si>
    <t>応募フェーズ及び事業目的達成に不可欠な貢献者</t>
    <phoneticPr fontId="4"/>
  </si>
  <si>
    <t>（選択式）</t>
    <rPh sb="1" eb="4">
      <t>センタクシキ</t>
    </rPh>
    <phoneticPr fontId="4"/>
  </si>
  <si>
    <t>STS</t>
    <phoneticPr fontId="4"/>
  </si>
  <si>
    <t>STS/PCA</t>
    <phoneticPr fontId="4"/>
  </si>
  <si>
    <t>PCA</t>
    <phoneticPr fontId="4"/>
  </si>
  <si>
    <t>PCA/DMP</t>
    <phoneticPr fontId="4"/>
  </si>
  <si>
    <t>DMP</t>
    <phoneticPr fontId="4"/>
  </si>
  <si>
    <t>STS/DMP</t>
    <phoneticPr fontId="4"/>
  </si>
  <si>
    <t>本提案の助成対象期間における金額は7.(1)収支計画を基に記載し、それ以降の年度は提案時点で想定する金額を記載</t>
    <phoneticPr fontId="4"/>
  </si>
  <si>
    <t>年度の収支計画（2025年度）
【フェーズ】</t>
    <rPh sb="0" eb="2">
      <t>ネンド</t>
    </rPh>
    <rPh sb="3" eb="5">
      <t>シュウシ</t>
    </rPh>
    <rPh sb="5" eb="7">
      <t>ケイカク</t>
    </rPh>
    <rPh sb="12" eb="14">
      <t>ネンド</t>
    </rPh>
    <phoneticPr fontId="4"/>
  </si>
  <si>
    <t>年度の収支計画（2025年度）
【助成金交付申請額】</t>
    <rPh sb="17" eb="20">
      <t>ジョセイキン</t>
    </rPh>
    <rPh sb="20" eb="22">
      <t>コウフ</t>
    </rPh>
    <rPh sb="22" eb="25">
      <t>シンセイガク</t>
    </rPh>
    <phoneticPr fontId="4"/>
  </si>
  <si>
    <t>年度の収支計画（2026年度）
【フェーズ】</t>
    <rPh sb="0" eb="2">
      <t>ネンド</t>
    </rPh>
    <rPh sb="3" eb="5">
      <t>シュウシ</t>
    </rPh>
    <rPh sb="5" eb="7">
      <t>ケイカク</t>
    </rPh>
    <rPh sb="12" eb="14">
      <t>ネンド</t>
    </rPh>
    <phoneticPr fontId="4"/>
  </si>
  <si>
    <t>年度の収支計画（2026年度）
【助成金交付申請額】</t>
    <rPh sb="17" eb="20">
      <t>ジョセイキン</t>
    </rPh>
    <rPh sb="20" eb="22">
      <t>コウフ</t>
    </rPh>
    <rPh sb="22" eb="25">
      <t>シンセイガク</t>
    </rPh>
    <phoneticPr fontId="4"/>
  </si>
  <si>
    <t>年度の収支計画（2027年度）
【フェーズ】</t>
    <rPh sb="0" eb="2">
      <t>ネンド</t>
    </rPh>
    <rPh sb="3" eb="5">
      <t>シュウシ</t>
    </rPh>
    <rPh sb="5" eb="7">
      <t>ケイカク</t>
    </rPh>
    <rPh sb="12" eb="14">
      <t>ネンド</t>
    </rPh>
    <phoneticPr fontId="4"/>
  </si>
  <si>
    <t>年度の収支計画（2027年度）
【助成金交付申請額】</t>
    <rPh sb="17" eb="20">
      <t>ジョセイキン</t>
    </rPh>
    <rPh sb="20" eb="22">
      <t>コウフ</t>
    </rPh>
    <rPh sb="22" eb="25">
      <t>シンセイガク</t>
    </rPh>
    <phoneticPr fontId="4"/>
  </si>
  <si>
    <t>年度の収支計画（2028年度）
【フェーズ】</t>
    <rPh sb="0" eb="2">
      <t>ネンド</t>
    </rPh>
    <rPh sb="3" eb="5">
      <t>シュウシ</t>
    </rPh>
    <rPh sb="5" eb="7">
      <t>ケイカク</t>
    </rPh>
    <rPh sb="12" eb="14">
      <t>ネンド</t>
    </rPh>
    <phoneticPr fontId="4"/>
  </si>
  <si>
    <t>年度の収支計画（2028年度）
【助成金交付申請額】</t>
    <rPh sb="17" eb="20">
      <t>ジョセイキン</t>
    </rPh>
    <rPh sb="20" eb="22">
      <t>コウフ</t>
    </rPh>
    <rPh sb="22" eb="25">
      <t>シンセイガク</t>
    </rPh>
    <phoneticPr fontId="4"/>
  </si>
  <si>
    <t>キーワード集の「必須選択」の【カテゴリ】キーワードから、異なる３つ以上の【カテゴリ】キーワードを選択してください。
各【カテゴリ】に該当するキーワードNo.を選んでください。
なお、キーワードNo.がうまく該当しない場合は、【カテゴリ】キーワードのみの選択も可能です。</t>
    <phoneticPr fontId="4"/>
  </si>
  <si>
    <t>回</t>
    <rPh sb="0" eb="1">
      <t>カイ</t>
    </rPh>
    <phoneticPr fontId="4"/>
  </si>
  <si>
    <t>国内旅費</t>
    <rPh sb="0" eb="2">
      <t>コクナイ</t>
    </rPh>
    <rPh sb="2" eb="4">
      <t>リョヒ</t>
    </rPh>
    <phoneticPr fontId="4"/>
  </si>
  <si>
    <t>海外旅費</t>
    <rPh sb="0" eb="2">
      <t>カイガイ</t>
    </rPh>
    <rPh sb="2" eb="4">
      <t>リョヒ</t>
    </rPh>
    <phoneticPr fontId="4"/>
  </si>
  <si>
    <t>助成事業に要する経費
2028年度</t>
    <rPh sb="0" eb="4">
      <t>ジョセイジギョウ</t>
    </rPh>
    <rPh sb="5" eb="6">
      <t>ヨウ</t>
    </rPh>
    <rPh sb="8" eb="10">
      <t>ケイヒ</t>
    </rPh>
    <rPh sb="15" eb="17">
      <t>ネンド</t>
    </rPh>
    <phoneticPr fontId="4"/>
  </si>
  <si>
    <t>助成対象費用
2028年度</t>
    <rPh sb="11" eb="13">
      <t>ネンド</t>
    </rPh>
    <phoneticPr fontId="4"/>
  </si>
  <si>
    <t>助成金交付提案額
2028年度</t>
    <rPh sb="5" eb="7">
      <t>テイアン</t>
    </rPh>
    <rPh sb="13" eb="15">
      <t>ネンド</t>
    </rPh>
    <phoneticPr fontId="4"/>
  </si>
  <si>
    <t>年度の収支計画（2029年度）
【フェーズ】</t>
    <rPh sb="0" eb="2">
      <t>ネンド</t>
    </rPh>
    <rPh sb="3" eb="5">
      <t>シュウシ</t>
    </rPh>
    <rPh sb="5" eb="7">
      <t>ケイカク</t>
    </rPh>
    <rPh sb="12" eb="14">
      <t>ネンド</t>
    </rPh>
    <phoneticPr fontId="4"/>
  </si>
  <si>
    <t>年度の収支計画（2029年度）
【助成金交付申請額】</t>
    <rPh sb="17" eb="20">
      <t>ジョセイキン</t>
    </rPh>
    <rPh sb="20" eb="22">
      <t>コウフ</t>
    </rPh>
    <rPh sb="22" eb="25">
      <t>シンセイガク</t>
    </rPh>
    <phoneticPr fontId="4"/>
  </si>
  <si>
    <t>2029年度</t>
    <rPh sb="4" eb="6">
      <t>ネンド</t>
    </rPh>
    <phoneticPr fontId="4"/>
  </si>
  <si>
    <t>　経費や事業目標は上記の考え方に沿ってご記載ください。</t>
    <rPh sb="1" eb="3">
      <t>ケイヒ</t>
    </rPh>
    <rPh sb="4" eb="6">
      <t>ジギョウ</t>
    </rPh>
    <rPh sb="6" eb="8">
      <t>モクヒョウ</t>
    </rPh>
    <rPh sb="9" eb="11">
      <t>ジョウキ</t>
    </rPh>
    <rPh sb="12" eb="13">
      <t>カンガ</t>
    </rPh>
    <rPh sb="14" eb="15">
      <t>カタ</t>
    </rPh>
    <rPh sb="16" eb="17">
      <t>ソ</t>
    </rPh>
    <rPh sb="20" eb="22">
      <t>キサイ</t>
    </rPh>
    <phoneticPr fontId="4"/>
  </si>
  <si>
    <t>○○ソフト外注</t>
    <rPh sb="5" eb="7">
      <t>ガイチュウ</t>
    </rPh>
    <phoneticPr fontId="4"/>
  </si>
  <si>
    <r>
      <t>別紙2(4)項目別明細表(助成先)【2025年度】の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</si>
  <si>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別紙2(4)項目別明細表(助成先)【2025年度】の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</si>
  <si>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別紙2(4)項目別明細表(助成先)【2025年度】の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</si>
  <si>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別紙2(4)項目別明細表(助成先)【2026年度】の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</si>
  <si>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別紙2(4)項目別明細表(助成先)【2026年度】の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</si>
  <si>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別紙2(4)項目別明細表(助成先)【2026年度】の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</si>
  <si>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別紙2(4)項目別明細表(助成先)【2028年度】の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</si>
  <si>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別紙2(4)項目別明細表(助成先)【2028年度】の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</si>
  <si>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別紙2(4)項目別明細表(助成先)【2028年度】の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</si>
  <si>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t>
    <phoneticPr fontId="4"/>
  </si>
  <si>
    <t>（Ⅰ+Ⅱ+Ⅲ）×</t>
    <phoneticPr fontId="4"/>
  </si>
  <si>
    <t>「ディープテック･スタートアップ支援事業」</t>
    <phoneticPr fontId="4"/>
  </si>
  <si>
    <t>助成金交付に係る提案書</t>
    <rPh sb="0" eb="3">
      <t>ジョセイキン</t>
    </rPh>
    <phoneticPr fontId="4"/>
  </si>
  <si>
    <t>「 GX分野のディープテック・スタートアップに対する実用化研究開発・量産化実証支援事業」</t>
    <rPh sb="4" eb="6">
      <t>ブンヤ</t>
    </rPh>
    <rPh sb="23" eb="24">
      <t>タイ</t>
    </rPh>
    <rPh sb="26" eb="28">
      <t>ジツヨウ</t>
    </rPh>
    <rPh sb="28" eb="29">
      <t>カ</t>
    </rPh>
    <rPh sb="29" eb="31">
      <t>ケンキュウ</t>
    </rPh>
    <rPh sb="31" eb="33">
      <t>カイハツ</t>
    </rPh>
    <rPh sb="34" eb="36">
      <t>リョウサン</t>
    </rPh>
    <rPh sb="36" eb="37">
      <t>カ</t>
    </rPh>
    <rPh sb="37" eb="39">
      <t>ジッショウ</t>
    </rPh>
    <rPh sb="39" eb="41">
      <t>シエン</t>
    </rPh>
    <rPh sb="41" eb="43">
      <t>ジギョウ</t>
    </rPh>
    <phoneticPr fontId="4"/>
  </si>
  <si>
    <t>DTSU支援事業/GX支援事業</t>
    <rPh sb="6" eb="8">
      <t>ジギョウ</t>
    </rPh>
    <rPh sb="11" eb="15">
      <t>シエンジギョウ</t>
    </rPh>
    <phoneticPr fontId="4"/>
  </si>
  <si>
    <t>分類番号31000</t>
    <rPh sb="0" eb="2">
      <t>ブンルイ</t>
    </rPh>
    <rPh sb="2" eb="4">
      <t>バンゴウ</t>
    </rPh>
    <phoneticPr fontId="4"/>
  </si>
  <si>
    <t>分類番号11000</t>
    <rPh sb="0" eb="2">
      <t>ブンルイ</t>
    </rPh>
    <rPh sb="2" eb="4">
      <t>バンゴウ</t>
    </rPh>
    <phoneticPr fontId="4"/>
  </si>
  <si>
    <t>分類番号12221</t>
    <rPh sb="0" eb="2">
      <t>ブンルイ</t>
    </rPh>
    <rPh sb="2" eb="4">
      <t>バンゴウ</t>
    </rPh>
    <phoneticPr fontId="4"/>
  </si>
  <si>
    <t>分類番号12222</t>
    <rPh sb="0" eb="2">
      <t>ブンルイ</t>
    </rPh>
    <rPh sb="2" eb="4">
      <t>バンゴウ</t>
    </rPh>
    <phoneticPr fontId="4"/>
  </si>
  <si>
    <t>分類番号12223</t>
    <rPh sb="0" eb="2">
      <t>ブンルイ</t>
    </rPh>
    <rPh sb="2" eb="4">
      <t>バンゴウ</t>
    </rPh>
    <phoneticPr fontId="4"/>
  </si>
  <si>
    <t>分類番号12224</t>
    <rPh sb="0" eb="2">
      <t>ブンルイ</t>
    </rPh>
    <rPh sb="2" eb="4">
      <t>バンゴウ</t>
    </rPh>
    <phoneticPr fontId="4"/>
  </si>
  <si>
    <t>分類番号12225</t>
    <rPh sb="0" eb="2">
      <t>ブンルイ</t>
    </rPh>
    <rPh sb="2" eb="4">
      <t>バンゴウ</t>
    </rPh>
    <phoneticPr fontId="4"/>
  </si>
  <si>
    <t>Development of □□□</t>
    <phoneticPr fontId="4"/>
  </si>
  <si>
    <t>助成事業名(英訳)</t>
    <rPh sb="0" eb="2">
      <t>ジョセイ</t>
    </rPh>
    <rPh sb="2" eb="4">
      <t>ジギョウ</t>
    </rPh>
    <rPh sb="4" eb="5">
      <t>メイ</t>
    </rPh>
    <rPh sb="6" eb="8">
      <t>エイヤク</t>
    </rPh>
    <phoneticPr fontId="4"/>
  </si>
  <si>
    <t>上記の英訳を記入。</t>
    <rPh sb="0" eb="2">
      <t>ジョウキ</t>
    </rPh>
    <rPh sb="3" eb="5">
      <t>エイヤク</t>
    </rPh>
    <rPh sb="6" eb="8">
      <t>キニュウ</t>
    </rPh>
    <phoneticPr fontId="4"/>
  </si>
  <si>
    <t>助成事業に要する経費
2029年度</t>
    <rPh sb="0" eb="4">
      <t>ジョセイジギョウ</t>
    </rPh>
    <rPh sb="5" eb="6">
      <t>ヨウ</t>
    </rPh>
    <rPh sb="8" eb="10">
      <t>ケイヒ</t>
    </rPh>
    <rPh sb="15" eb="17">
      <t>ネンド</t>
    </rPh>
    <phoneticPr fontId="4"/>
  </si>
  <si>
    <t>助成対象費用
2029年度</t>
    <rPh sb="11" eb="13">
      <t>ネンド</t>
    </rPh>
    <phoneticPr fontId="4"/>
  </si>
  <si>
    <t>助成金交付提案額
2029年度</t>
    <rPh sb="5" eb="7">
      <t>テイアン</t>
    </rPh>
    <rPh sb="13" eb="15">
      <t>ネンド</t>
    </rPh>
    <phoneticPr fontId="4"/>
  </si>
  <si>
    <t>年度の収支計画（2030年度）
【フェーズ】</t>
    <rPh sb="0" eb="2">
      <t>ネンド</t>
    </rPh>
    <rPh sb="3" eb="5">
      <t>シュウシ</t>
    </rPh>
    <rPh sb="5" eb="7">
      <t>ケイカク</t>
    </rPh>
    <rPh sb="12" eb="14">
      <t>ネンド</t>
    </rPh>
    <phoneticPr fontId="4"/>
  </si>
  <si>
    <t>年度の収支計画（2030年度）
【助成金交付申請額】</t>
    <rPh sb="17" eb="20">
      <t>ジョセイキン</t>
    </rPh>
    <rPh sb="20" eb="22">
      <t>コウフ</t>
    </rPh>
    <rPh sb="22" eb="25">
      <t>シンセイガク</t>
    </rPh>
    <phoneticPr fontId="4"/>
  </si>
  <si>
    <t>STSフェーズ</t>
    <phoneticPr fontId="4"/>
  </si>
  <si>
    <t>PCAフェーズ</t>
    <phoneticPr fontId="4"/>
  </si>
  <si>
    <t>DMPフェーズ</t>
    <phoneticPr fontId="4"/>
  </si>
  <si>
    <r>
      <t>別紙2(4)項目別明細表(助成先)【2029年度】の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</si>
  <si>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別紙2(4)項目別明細表(助成先)【2029年度】の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</si>
  <si>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別紙2(4)項目別明細表(助成先)【2029年度】の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</si>
  <si>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該当する事業をプルダウンより選択</t>
    <rPh sb="0" eb="2">
      <t>ガイトウ</t>
    </rPh>
    <rPh sb="4" eb="6">
      <t>ジギョウ</t>
    </rPh>
    <rPh sb="14" eb="16">
      <t>センタク</t>
    </rPh>
    <phoneticPr fontId="4"/>
  </si>
  <si>
    <t>※本事業においては、4月から翌年3月までを1年度としております（例2025年度:2025年4月から2026年3月）</t>
    <rPh sb="1" eb="2">
      <t>ホン</t>
    </rPh>
    <rPh sb="2" eb="4">
      <t>ジギョウ</t>
    </rPh>
    <rPh sb="11" eb="12">
      <t>ガツ</t>
    </rPh>
    <rPh sb="14" eb="16">
      <t>ヨクネン</t>
    </rPh>
    <rPh sb="17" eb="18">
      <t>ガツ</t>
    </rPh>
    <rPh sb="22" eb="24">
      <t>ネンド</t>
    </rPh>
    <rPh sb="32" eb="33">
      <t>レイ</t>
    </rPh>
    <rPh sb="37" eb="39">
      <t>ネンド</t>
    </rPh>
    <rPh sb="44" eb="45">
      <t>ネン</t>
    </rPh>
    <rPh sb="46" eb="47">
      <t>ガツ</t>
    </rPh>
    <rPh sb="53" eb="54">
      <t>ネン</t>
    </rPh>
    <rPh sb="55" eb="56">
      <t>ガツ</t>
    </rPh>
    <phoneticPr fontId="4"/>
  </si>
  <si>
    <t>2025年06月版</t>
  </si>
  <si>
    <t>2025年06月版</t>
    <phoneticPr fontId="4"/>
  </si>
  <si>
    <t>2025年度</t>
    <phoneticPr fontId="4"/>
  </si>
  <si>
    <t>2026年度</t>
  </si>
  <si>
    <t>2027年度</t>
  </si>
  <si>
    <t>2028年度</t>
  </si>
  <si>
    <t>2029年度</t>
  </si>
  <si>
    <t>2030年度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</si>
</sst>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s>
  <fonts count="31"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9"/>
      <color theme="1"/>
      <name val="ＭＳ Ｐゴシック"/>
      <family val="3"/>
      <charset val="128"/>
      <scheme val="minor"/>
    </font>
    <font>
      <sz val="11"/>
      <name val="ＭＳ 明朝"/>
      <family val="1"/>
      <charset val="128"/>
    </font>
    <font>
      <sz val="11"/>
      <color theme="1"/>
      <name val="ＭＳ Ｐゴシック"/>
      <family val="3"/>
      <charset val="128"/>
    </font>
  </fonts>
  <fills count="1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rgb="FFFBE79D"/>
        <bgColor indexed="64"/>
      </patternFill>
    </fill>
    <fill>
      <patternFill patternType="solid">
        <fgColor rgb="FFFFFF00"/>
        <bgColor indexed="64"/>
      </patternFill>
    </fill>
  </fills>
  <borders count="91">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style="hair">
        <color indexed="64"/>
      </top>
      <bottom style="medium">
        <color indexed="64"/>
      </bottom>
      <diagonal/>
    </border>
    <border>
      <left style="thick">
        <color rgb="FFFF0000"/>
      </left>
      <right style="thick">
        <color rgb="FFFF0000"/>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style="double">
        <color indexed="64"/>
      </top>
      <bottom style="double">
        <color indexed="64"/>
      </bottom>
      <diagonal/>
    </border>
    <border>
      <left style="thick">
        <color rgb="FFFF0000"/>
      </left>
      <right style="thick">
        <color rgb="FFFF0000"/>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ck">
        <color rgb="FFFF0000"/>
      </left>
      <right style="thick">
        <color rgb="FFFF0000"/>
      </right>
      <top/>
      <bottom/>
      <diagonal/>
    </border>
    <border>
      <left style="medium">
        <color indexed="64"/>
      </left>
      <right/>
      <top/>
      <bottom style="double">
        <color indexed="64"/>
      </bottom>
      <diagonal/>
    </border>
    <border>
      <left style="thick">
        <color rgb="FFFF0000"/>
      </left>
      <right style="thick">
        <color rgb="FFFF0000"/>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rgb="FFFF0000"/>
      </left>
      <right style="thick">
        <color rgb="FFFF0000"/>
      </right>
      <top style="hair">
        <color indexed="64"/>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30" fillId="0" borderId="0" applyFont="0" applyFill="0" applyBorder="0" applyAlignment="0" applyProtection="0">
      <alignment vertical="center"/>
    </xf>
  </cellStyleXfs>
  <cellXfs count="474">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0" fontId="0" fillId="2" borderId="0" xfId="0" applyFill="1">
      <alignment vertical="center"/>
    </xf>
    <xf numFmtId="0" fontId="7" fillId="2" borderId="0" xfId="0" applyFont="1" applyFill="1">
      <alignment vertical="center"/>
    </xf>
    <xf numFmtId="0" fontId="17" fillId="2" borderId="0" xfId="0" applyFont="1" applyFill="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0" fontId="7" fillId="2" borderId="0" xfId="8" applyNumberFormat="1" applyFont="1" applyFill="1" applyBorder="1" applyAlignment="1">
      <alignment horizontal="lef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56"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178" fontId="9" fillId="7" borderId="44" xfId="6" applyNumberFormat="1" applyFont="1" applyFill="1" applyBorder="1" applyAlignment="1" applyProtection="1">
      <alignment horizontal="left" vertical="top" wrapText="1"/>
      <protection locked="0"/>
    </xf>
    <xf numFmtId="178" fontId="9" fillId="7" borderId="42" xfId="6" applyNumberFormat="1" applyFont="1" applyFill="1" applyBorder="1" applyAlignment="1" applyProtection="1">
      <alignment horizontal="left" vertical="top" wrapText="1"/>
      <protection locked="0"/>
    </xf>
    <xf numFmtId="49" fontId="9" fillId="7" borderId="43" xfId="6" applyNumberFormat="1" applyFont="1" applyFill="1" applyBorder="1" applyAlignment="1" applyProtection="1">
      <alignment horizontal="left" vertical="top" wrapText="1"/>
      <protection locked="0"/>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60" xfId="0" applyNumberFormat="1" applyFont="1" applyFill="1" applyBorder="1" applyAlignment="1">
      <alignment horizontal="right" vertical="center"/>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56" fontId="7" fillId="7" borderId="43" xfId="6" applyNumberFormat="1" applyFont="1" applyFill="1" applyBorder="1" applyAlignment="1" applyProtection="1">
      <alignment horizontal="left" vertical="top" wrapText="1"/>
      <protection locked="0"/>
    </xf>
    <xf numFmtId="38" fontId="0" fillId="2" borderId="0" xfId="8" applyFont="1" applyFill="1">
      <alignmen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2" borderId="0" xfId="0" applyFont="1" applyFill="1">
      <alignment vertical="center"/>
    </xf>
    <xf numFmtId="0" fontId="24" fillId="12" borderId="0" xfId="0" applyFont="1" applyFill="1" applyAlignment="1">
      <alignment vertical="center" wrapText="1"/>
    </xf>
    <xf numFmtId="38" fontId="15" fillId="2" borderId="0" xfId="8" applyFont="1" applyFill="1">
      <alignment vertical="center"/>
    </xf>
    <xf numFmtId="178" fontId="9" fillId="0" borderId="72" xfId="6" applyNumberFormat="1" applyFont="1" applyBorder="1" applyAlignment="1" applyProtection="1">
      <alignment horizontal="left" vertical="top" wrapText="1"/>
      <protection locked="0"/>
    </xf>
    <xf numFmtId="0" fontId="3" fillId="7" borderId="45" xfId="9" applyFont="1" applyFill="1" applyBorder="1" applyAlignment="1" applyProtection="1">
      <alignment horizontal="left" vertical="top"/>
      <protection locked="0"/>
    </xf>
    <xf numFmtId="0" fontId="3" fillId="7" borderId="43" xfId="9" applyFont="1" applyFill="1" applyBorder="1" applyAlignment="1" applyProtection="1">
      <alignment horizontal="left" vertical="top"/>
      <protection locked="0"/>
    </xf>
    <xf numFmtId="178" fontId="9" fillId="7" borderId="79" xfId="6" applyNumberFormat="1" applyFont="1" applyFill="1" applyBorder="1" applyAlignment="1" applyProtection="1">
      <alignment horizontal="left" vertical="top" wrapText="1"/>
      <protection locked="0"/>
    </xf>
    <xf numFmtId="49" fontId="9" fillId="0" borderId="45" xfId="6" applyNumberFormat="1" applyFont="1" applyBorder="1" applyAlignment="1" applyProtection="1">
      <alignment horizontal="left" vertical="top" wrapText="1"/>
      <protection locked="0"/>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9" fillId="7" borderId="45" xfId="6" applyFont="1" applyFill="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6" fillId="4" borderId="35" xfId="6" applyFont="1" applyFill="1" applyBorder="1" applyAlignment="1" applyProtection="1">
      <alignment horizontal="left" vertical="top" wrapText="1" shrinkToFit="1"/>
      <protection locked="0"/>
    </xf>
    <xf numFmtId="178" fontId="7" fillId="0" borderId="39" xfId="6" applyNumberFormat="1" applyFont="1" applyBorder="1" applyAlignment="1" applyProtection="1">
      <alignment horizontal="left" vertical="center" wrapText="1"/>
      <protection locked="0"/>
    </xf>
    <xf numFmtId="0" fontId="6" fillId="4" borderId="21" xfId="6" applyFont="1" applyFill="1" applyBorder="1" applyAlignment="1" applyProtection="1">
      <alignment horizontal="left" vertical="top" wrapText="1" shrinkToFit="1"/>
      <protection locked="0"/>
    </xf>
    <xf numFmtId="178" fontId="7" fillId="0" borderId="22" xfId="6" applyNumberFormat="1" applyFont="1" applyBorder="1" applyAlignment="1" applyProtection="1">
      <alignment horizontal="left" vertical="center" wrapText="1"/>
      <protection locked="0"/>
    </xf>
    <xf numFmtId="0" fontId="6" fillId="4" borderId="36" xfId="6" applyFont="1" applyFill="1" applyBorder="1" applyAlignment="1" applyProtection="1">
      <alignment horizontal="left" vertical="top" wrapText="1" shrinkToFit="1"/>
      <protection locked="0"/>
    </xf>
    <xf numFmtId="178" fontId="7" fillId="0" borderId="40" xfId="6" applyNumberFormat="1" applyFont="1" applyBorder="1" applyAlignment="1" applyProtection="1">
      <alignment horizontal="left" vertical="center" wrapText="1"/>
      <protection locked="0"/>
    </xf>
    <xf numFmtId="49" fontId="7" fillId="0" borderId="38" xfId="6" applyNumberFormat="1" applyFont="1" applyBorder="1" applyAlignment="1" applyProtection="1">
      <alignment vertical="center" wrapText="1"/>
      <protection locked="0"/>
    </xf>
    <xf numFmtId="0" fontId="11" fillId="4" borderId="78" xfId="6" applyFont="1" applyFill="1" applyBorder="1" applyAlignment="1" applyProtection="1">
      <alignment horizontal="left" vertical="top" wrapText="1" shrinkToFit="1"/>
      <protection locked="0"/>
    </xf>
    <xf numFmtId="178" fontId="7" fillId="0" borderId="80" xfId="6" applyNumberFormat="1" applyFont="1" applyBorder="1" applyAlignment="1" applyProtection="1">
      <alignment horizontal="left" vertical="center" wrapText="1"/>
      <protection locked="0"/>
    </xf>
    <xf numFmtId="0" fontId="7" fillId="0" borderId="81" xfId="6" applyFont="1" applyBorder="1" applyAlignment="1" applyProtection="1">
      <alignment horizontal="left" vertical="top" wrapText="1"/>
      <protection locked="0"/>
    </xf>
    <xf numFmtId="0" fontId="7" fillId="0" borderId="82" xfId="6" applyFont="1" applyBorder="1" applyAlignment="1" applyProtection="1">
      <alignment horizontal="left" vertical="top" wrapText="1"/>
      <protection locked="0"/>
    </xf>
    <xf numFmtId="0" fontId="11" fillId="4" borderId="76" xfId="6" applyFont="1" applyFill="1" applyBorder="1" applyAlignment="1" applyProtection="1">
      <alignment horizontal="left" vertical="top" wrapText="1" shrinkToFit="1"/>
      <protection locked="0"/>
    </xf>
    <xf numFmtId="0" fontId="7" fillId="0" borderId="24" xfId="6" applyFont="1" applyBorder="1" applyAlignment="1" applyProtection="1">
      <alignment horizontal="left" vertical="top" wrapText="1"/>
      <protection locked="0"/>
    </xf>
    <xf numFmtId="0" fontId="7" fillId="0" borderId="77" xfId="6" applyFont="1" applyBorder="1" applyAlignment="1" applyProtection="1">
      <alignment horizontal="left" vertical="top" wrapText="1"/>
      <protection locked="0"/>
    </xf>
    <xf numFmtId="49" fontId="7" fillId="0" borderId="41" xfId="6" applyNumberFormat="1" applyFont="1" applyBorder="1" applyAlignment="1" applyProtection="1">
      <alignment vertical="center" wrapText="1"/>
      <protection locked="0"/>
    </xf>
    <xf numFmtId="0" fontId="11" fillId="4" borderId="71" xfId="6" applyFont="1" applyFill="1" applyBorder="1" applyAlignment="1" applyProtection="1">
      <alignment horizontal="left" vertical="top" wrapText="1" shrinkToFit="1"/>
      <protection locked="0"/>
    </xf>
    <xf numFmtId="178" fontId="7" fillId="0" borderId="73" xfId="6" applyNumberFormat="1" applyFont="1" applyBorder="1" applyAlignment="1" applyProtection="1">
      <alignment horizontal="left" vertical="center" wrapText="1"/>
      <protection locked="0"/>
    </xf>
    <xf numFmtId="0" fontId="7" fillId="0" borderId="74"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7" fillId="0" borderId="41" xfId="6" applyFont="1" applyBorder="1" applyAlignment="1" applyProtection="1">
      <alignment horizontal="left" vertical="center" wrapText="1"/>
      <protection locked="0"/>
    </xf>
    <xf numFmtId="0" fontId="7" fillId="0" borderId="38" xfId="6" applyFont="1" applyBorder="1" applyAlignment="1" applyProtection="1">
      <alignment horizontal="left" vertical="center" wrapText="1"/>
      <protection locked="0"/>
    </xf>
    <xf numFmtId="0" fontId="13" fillId="2" borderId="0" xfId="0" applyFont="1" applyFill="1" applyProtection="1">
      <alignment vertical="center"/>
      <protection locked="0"/>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13" fillId="2" borderId="12" xfId="0" applyFont="1" applyFill="1" applyBorder="1" applyProtection="1">
      <alignment vertical="center"/>
      <protection locked="0"/>
    </xf>
    <xf numFmtId="0" fontId="13" fillId="2" borderId="13" xfId="0" applyFont="1" applyFill="1" applyBorder="1" applyProtection="1">
      <alignment vertical="center"/>
      <protection locked="0"/>
    </xf>
    <xf numFmtId="0" fontId="13" fillId="2" borderId="1" xfId="0" applyFont="1" applyFill="1" applyBorder="1" applyProtection="1">
      <alignment vertical="center"/>
      <protection locked="0"/>
    </xf>
    <xf numFmtId="0" fontId="7" fillId="0" borderId="0" xfId="6" applyFont="1" applyProtection="1">
      <alignment vertical="center"/>
      <protection hidden="1"/>
    </xf>
    <xf numFmtId="0" fontId="9" fillId="0" borderId="0" xfId="6" applyFont="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11" fillId="4" borderId="83" xfId="6" applyFont="1" applyFill="1" applyBorder="1" applyAlignment="1" applyProtection="1">
      <alignment horizontal="left" vertical="top" wrapText="1" shrinkToFit="1"/>
      <protection locked="0"/>
    </xf>
    <xf numFmtId="178" fontId="9" fillId="7" borderId="84" xfId="6" applyNumberFormat="1" applyFont="1" applyFill="1" applyBorder="1" applyAlignment="1" applyProtection="1">
      <alignment horizontal="left" vertical="top" wrapText="1"/>
      <protection locked="0"/>
    </xf>
    <xf numFmtId="178" fontId="7" fillId="0" borderId="3" xfId="6" applyNumberFormat="1" applyFont="1" applyBorder="1" applyAlignment="1" applyProtection="1">
      <alignment horizontal="left" vertical="center" wrapText="1"/>
      <protection locked="0"/>
    </xf>
    <xf numFmtId="0" fontId="7" fillId="0" borderId="2"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3" fillId="2" borderId="0" xfId="0" applyFont="1" applyFill="1" applyAlignment="1" applyProtection="1">
      <alignment horizontal="right" vertical="center"/>
      <protection locked="0"/>
    </xf>
    <xf numFmtId="0" fontId="7" fillId="0" borderId="32" xfId="6" applyFont="1" applyBorder="1" applyAlignment="1" applyProtection="1">
      <alignment horizontal="left" vertical="top" wrapText="1"/>
      <protection locked="0"/>
    </xf>
    <xf numFmtId="0" fontId="20" fillId="2" borderId="0" xfId="0" applyFont="1" applyFill="1" applyAlignment="1" applyProtection="1">
      <alignment horizontal="center" vertical="center" wrapText="1"/>
      <protection locked="0"/>
    </xf>
    <xf numFmtId="179" fontId="7" fillId="0" borderId="22" xfId="6" applyNumberFormat="1" applyFont="1" applyBorder="1" applyAlignment="1" applyProtection="1">
      <alignment vertical="center" wrapText="1"/>
      <protection locked="0"/>
    </xf>
    <xf numFmtId="179" fontId="9" fillId="7" borderId="43" xfId="6" applyNumberFormat="1" applyFont="1" applyFill="1" applyBorder="1" applyAlignment="1" applyProtection="1">
      <alignment horizontal="left" vertical="top" wrapText="1"/>
      <protection locked="0"/>
    </xf>
    <xf numFmtId="0" fontId="11" fillId="4" borderId="85" xfId="6" applyFont="1" applyFill="1" applyBorder="1" applyAlignment="1" applyProtection="1">
      <alignment horizontal="left" vertical="top" wrapText="1" shrinkToFit="1"/>
      <protection locked="0"/>
    </xf>
    <xf numFmtId="178" fontId="9" fillId="7" borderId="86" xfId="6" applyNumberFormat="1" applyFont="1" applyFill="1" applyBorder="1" applyAlignment="1" applyProtection="1">
      <alignment horizontal="left" vertical="top" wrapText="1"/>
      <protection locked="0"/>
    </xf>
    <xf numFmtId="178" fontId="7" fillId="0" borderId="87" xfId="6" applyNumberFormat="1" applyFont="1" applyBorder="1" applyAlignment="1" applyProtection="1">
      <alignment horizontal="left" vertical="center" wrapText="1"/>
      <protection locked="0"/>
    </xf>
    <xf numFmtId="0" fontId="7" fillId="0" borderId="88" xfId="6" applyFont="1" applyBorder="1" applyAlignment="1" applyProtection="1">
      <alignment horizontal="left" vertical="top" wrapText="1"/>
      <protection locked="0"/>
    </xf>
    <xf numFmtId="178" fontId="9" fillId="7" borderId="90" xfId="6" applyNumberFormat="1" applyFont="1" applyFill="1" applyBorder="1" applyAlignment="1" applyProtection="1">
      <alignment horizontal="left" vertical="top" wrapText="1"/>
      <protection locked="0"/>
    </xf>
    <xf numFmtId="0" fontId="6" fillId="4" borderId="76" xfId="6" applyFont="1" applyFill="1" applyBorder="1" applyAlignment="1" applyProtection="1">
      <alignment horizontal="left" vertical="top" wrapText="1" shrinkToFit="1"/>
      <protection locked="0"/>
    </xf>
    <xf numFmtId="178" fontId="9" fillId="7" borderId="45" xfId="6" applyNumberFormat="1" applyFont="1" applyFill="1" applyBorder="1" applyAlignment="1" applyProtection="1">
      <alignment horizontal="left" vertical="top" wrapText="1"/>
      <protection locked="0"/>
    </xf>
    <xf numFmtId="178" fontId="7" fillId="0" borderId="41" xfId="6" applyNumberFormat="1" applyFont="1" applyBorder="1" applyAlignment="1" applyProtection="1">
      <alignment horizontal="left" vertical="center" wrapText="1"/>
      <protection locked="0"/>
    </xf>
    <xf numFmtId="0" fontId="0" fillId="2" borderId="0" xfId="0" applyFill="1" applyAlignment="1" applyProtection="1">
      <alignment horizontal="center" vertical="center"/>
      <protection locked="0"/>
    </xf>
    <xf numFmtId="176" fontId="26" fillId="2" borderId="0" xfId="0" applyNumberFormat="1" applyFont="1" applyFill="1" applyAlignment="1" applyProtection="1">
      <alignment horizontal="center" vertical="center" wrapText="1"/>
      <protection locked="0"/>
    </xf>
    <xf numFmtId="188" fontId="26" fillId="2" borderId="0" xfId="0" applyNumberFormat="1" applyFont="1" applyFill="1" applyAlignment="1" applyProtection="1">
      <alignment horizontal="center" vertical="center" wrapText="1"/>
      <protection locked="0"/>
    </xf>
    <xf numFmtId="0" fontId="13" fillId="2" borderId="0" xfId="0" quotePrefix="1" applyFont="1" applyFill="1" applyProtection="1">
      <alignment vertical="center"/>
      <protection locked="0"/>
    </xf>
    <xf numFmtId="184" fontId="9" fillId="10" borderId="13" xfId="6" applyNumberFormat="1" applyFont="1" applyFill="1" applyBorder="1" applyAlignment="1" applyProtection="1">
      <alignment horizontal="right" vertical="center"/>
      <protection locked="0"/>
    </xf>
    <xf numFmtId="0" fontId="0" fillId="2" borderId="0" xfId="0" quotePrefix="1" applyFill="1" applyAlignment="1">
      <alignment horizontal="right" vertical="center" wrapText="1"/>
    </xf>
    <xf numFmtId="0" fontId="20" fillId="2" borderId="0" xfId="0" applyFont="1" applyFill="1" applyAlignment="1" applyProtection="1">
      <alignment vertical="center" wrapText="1"/>
      <protection locked="0"/>
    </xf>
    <xf numFmtId="0" fontId="5" fillId="2" borderId="0" xfId="6" applyFill="1" applyAlignment="1" applyProtection="1">
      <alignment horizontal="left" vertical="center"/>
      <protection locked="0"/>
    </xf>
    <xf numFmtId="179" fontId="7" fillId="14" borderId="22" xfId="6" applyNumberFormat="1" applyFont="1" applyFill="1" applyBorder="1" applyAlignment="1" applyProtection="1">
      <alignment horizontal="left" vertical="center" wrapText="1"/>
      <protection locked="0"/>
    </xf>
    <xf numFmtId="0" fontId="9" fillId="0" borderId="42" xfId="6" applyFont="1" applyBorder="1" applyAlignment="1" applyProtection="1">
      <alignment horizontal="left" vertical="top" wrapText="1"/>
      <protection locked="0" hidden="1"/>
    </xf>
    <xf numFmtId="176" fontId="9" fillId="0" borderId="44" xfId="6" applyNumberFormat="1" applyFont="1" applyBorder="1" applyAlignment="1" applyProtection="1">
      <alignment horizontal="left" vertical="center" wrapText="1"/>
      <protection locked="0"/>
    </xf>
    <xf numFmtId="176" fontId="9" fillId="0" borderId="42" xfId="6" applyNumberFormat="1" applyFont="1" applyBorder="1" applyAlignment="1" applyProtection="1">
      <alignment horizontal="left" vertical="center" wrapText="1"/>
      <protection locked="0"/>
    </xf>
    <xf numFmtId="176" fontId="9" fillId="0" borderId="43" xfId="6" applyNumberFormat="1" applyFont="1" applyBorder="1" applyAlignment="1" applyProtection="1">
      <alignment horizontal="left" vertical="center" wrapText="1"/>
      <protection locked="0"/>
    </xf>
    <xf numFmtId="176" fontId="9" fillId="0" borderId="45" xfId="6" applyNumberFormat="1" applyFont="1" applyBorder="1" applyAlignment="1" applyProtection="1">
      <alignment horizontal="left" vertical="center" wrapText="1"/>
      <protection locked="0"/>
    </xf>
    <xf numFmtId="0" fontId="7" fillId="0" borderId="0" xfId="6" applyFont="1" applyAlignment="1">
      <alignment vertical="center" wrapText="1"/>
    </xf>
    <xf numFmtId="179" fontId="20" fillId="2" borderId="0" xfId="0" applyNumberFormat="1" applyFont="1" applyFill="1" applyAlignment="1" applyProtection="1">
      <alignment horizontal="right" vertical="center"/>
      <protection locked="0"/>
    </xf>
    <xf numFmtId="181" fontId="20" fillId="2" borderId="0" xfId="0" applyNumberFormat="1" applyFont="1" applyFill="1" applyAlignment="1" applyProtection="1">
      <alignment horizontal="left" vertical="center"/>
      <protection locked="0"/>
    </xf>
    <xf numFmtId="0" fontId="20" fillId="2" borderId="0" xfId="0" applyFont="1" applyFill="1" applyAlignment="1" applyProtection="1">
      <alignment horizontal="left" vertical="center" wrapText="1"/>
      <protection locked="0"/>
    </xf>
    <xf numFmtId="0" fontId="0" fillId="2" borderId="0" xfId="0" applyFill="1" applyAlignment="1" applyProtection="1">
      <alignment horizontal="left" vertical="center"/>
      <protection locked="0"/>
    </xf>
    <xf numFmtId="0" fontId="0" fillId="2" borderId="0" xfId="0" applyFill="1" applyAlignment="1" applyProtection="1">
      <alignment vertical="center" wrapText="1"/>
      <protection locked="0"/>
    </xf>
    <xf numFmtId="0" fontId="20" fillId="2" borderId="0" xfId="0" applyFont="1" applyFill="1" applyAlignment="1" applyProtection="1">
      <alignment horizontal="left" vertical="top" wrapText="1"/>
      <protection locked="0"/>
    </xf>
    <xf numFmtId="0" fontId="20" fillId="2" borderId="0" xfId="0" applyFont="1" applyFill="1" applyAlignment="1" applyProtection="1">
      <alignment horizontal="left" vertical="center"/>
      <protection locked="0" hidden="1"/>
    </xf>
    <xf numFmtId="0" fontId="13" fillId="2" borderId="14" xfId="0" applyFont="1" applyFill="1" applyBorder="1" applyProtection="1">
      <alignment vertical="center"/>
      <protection locked="0"/>
    </xf>
    <xf numFmtId="0" fontId="13" fillId="2" borderId="0" xfId="0" applyFont="1" applyFill="1" applyAlignment="1">
      <alignment horizontal="right" vertical="center"/>
    </xf>
    <xf numFmtId="0" fontId="10" fillId="2" borderId="0" xfId="6" applyFont="1" applyFill="1" applyAlignment="1" applyProtection="1">
      <alignment horizontal="left" vertical="center"/>
      <protection locked="0"/>
    </xf>
    <xf numFmtId="38" fontId="0" fillId="2" borderId="0" xfId="8" applyFont="1" applyFill="1" applyProtection="1">
      <alignment vertical="center"/>
      <protection locked="0"/>
    </xf>
    <xf numFmtId="38" fontId="0" fillId="0" borderId="0" xfId="8" applyFont="1" applyFill="1" applyProtection="1">
      <alignment vertical="center"/>
      <protection locked="0"/>
    </xf>
    <xf numFmtId="0" fontId="10" fillId="0" borderId="0" xfId="6" applyFont="1" applyAlignment="1" applyProtection="1">
      <alignment horizontal="left" vertical="center"/>
      <protection locked="0"/>
    </xf>
    <xf numFmtId="0" fontId="22" fillId="0" borderId="0" xfId="6" applyFont="1" applyAlignment="1" applyProtection="1">
      <alignment horizontal="left" vertical="center"/>
      <protection locked="0"/>
    </xf>
    <xf numFmtId="38" fontId="5" fillId="0" borderId="0" xfId="8" applyFont="1" applyFill="1" applyProtection="1">
      <alignment vertical="center"/>
      <protection locked="0"/>
    </xf>
    <xf numFmtId="38" fontId="0" fillId="2" borderId="0" xfId="8" quotePrefix="1" applyFont="1" applyFill="1" applyAlignment="1" applyProtection="1">
      <alignment horizontal="right" vertical="center"/>
      <protection locked="0"/>
    </xf>
    <xf numFmtId="38" fontId="15" fillId="2" borderId="0" xfId="8" applyFont="1" applyFill="1" applyProtection="1">
      <alignment vertical="center"/>
      <protection locked="0"/>
    </xf>
    <xf numFmtId="38" fontId="27" fillId="2" borderId="0" xfId="8" applyFont="1" applyFill="1" applyAlignment="1" applyProtection="1">
      <alignment horizontal="right" vertical="center"/>
      <protection locked="0"/>
    </xf>
    <xf numFmtId="38" fontId="7" fillId="2" borderId="0" xfId="8" applyFont="1" applyFill="1" applyAlignment="1" applyProtection="1">
      <alignment vertical="center"/>
      <protection locked="0"/>
    </xf>
    <xf numFmtId="38" fontId="7" fillId="2" borderId="0" xfId="8" applyFont="1" applyFill="1" applyProtection="1">
      <alignment vertical="center"/>
      <protection locked="0"/>
    </xf>
    <xf numFmtId="38" fontId="7" fillId="0" borderId="0" xfId="8" applyFont="1" applyFill="1" applyProtection="1">
      <alignment vertical="center"/>
      <protection locked="0"/>
    </xf>
    <xf numFmtId="38" fontId="7" fillId="2" borderId="11" xfId="8" applyFont="1" applyFill="1" applyBorder="1" applyAlignment="1" applyProtection="1">
      <alignment horizontal="right" vertical="center"/>
      <protection locked="0"/>
    </xf>
    <xf numFmtId="38" fontId="7" fillId="2" borderId="0" xfId="8" applyFont="1" applyFill="1" applyBorder="1" applyAlignment="1" applyProtection="1">
      <alignment vertical="center"/>
      <protection locked="0"/>
    </xf>
    <xf numFmtId="38" fontId="7" fillId="2" borderId="14" xfId="8" applyFont="1" applyFill="1" applyBorder="1" applyAlignment="1" applyProtection="1">
      <alignment horizontal="center" vertical="center"/>
      <protection locked="0"/>
    </xf>
    <xf numFmtId="38" fontId="7" fillId="2" borderId="14" xfId="8" applyFont="1" applyFill="1" applyBorder="1" applyAlignment="1" applyProtection="1">
      <alignment horizontal="center" vertical="center" wrapText="1"/>
      <protection locked="0"/>
    </xf>
    <xf numFmtId="38" fontId="7" fillId="2" borderId="14" xfId="8" applyFont="1" applyFill="1" applyBorder="1" applyProtection="1">
      <alignment vertical="center"/>
      <protection locked="0"/>
    </xf>
    <xf numFmtId="187" fontId="7" fillId="2" borderId="14" xfId="8" applyNumberFormat="1" applyFont="1" applyFill="1" applyBorder="1" applyProtection="1">
      <alignment vertical="center"/>
      <protection locked="0"/>
    </xf>
    <xf numFmtId="40" fontId="7" fillId="2" borderId="0" xfId="8" applyNumberFormat="1" applyFont="1" applyFill="1" applyProtection="1">
      <alignment vertical="center"/>
      <protection locked="0"/>
    </xf>
    <xf numFmtId="40" fontId="7" fillId="0" borderId="0" xfId="8" applyNumberFormat="1" applyFont="1" applyFill="1" applyProtection="1">
      <alignment vertical="center"/>
      <protection locked="0"/>
    </xf>
    <xf numFmtId="38" fontId="7" fillId="2" borderId="14" xfId="8" applyFont="1" applyFill="1" applyBorder="1" applyAlignment="1" applyProtection="1">
      <alignment horizontal="right" vertical="center"/>
      <protection locked="0"/>
    </xf>
    <xf numFmtId="38" fontId="7" fillId="2" borderId="14" xfId="8" applyFont="1" applyFill="1" applyBorder="1" applyAlignment="1" applyProtection="1">
      <alignment horizontal="left" vertical="center"/>
      <protection locked="0"/>
    </xf>
    <xf numFmtId="182" fontId="7" fillId="2" borderId="14" xfId="8" applyNumberFormat="1" applyFont="1" applyFill="1" applyBorder="1" applyProtection="1">
      <alignment vertical="center"/>
      <protection locked="0"/>
    </xf>
    <xf numFmtId="182" fontId="7" fillId="2" borderId="14" xfId="8" applyNumberFormat="1" applyFont="1" applyFill="1" applyBorder="1" applyAlignment="1" applyProtection="1">
      <alignment horizontal="right" vertical="center"/>
      <protection locked="0"/>
    </xf>
    <xf numFmtId="40" fontId="7" fillId="2" borderId="14" xfId="8" applyNumberFormat="1" applyFont="1" applyFill="1" applyBorder="1" applyProtection="1">
      <alignment vertical="center"/>
      <protection locked="0"/>
    </xf>
    <xf numFmtId="38" fontId="7" fillId="11" borderId="14" xfId="8" applyFont="1" applyFill="1" applyBorder="1" applyProtection="1">
      <alignment vertical="center"/>
      <protection locked="0"/>
    </xf>
    <xf numFmtId="38" fontId="7" fillId="11" borderId="14" xfId="8" applyFont="1" applyFill="1" applyBorder="1" applyAlignment="1" applyProtection="1">
      <alignment horizontal="right" vertical="center"/>
      <protection locked="0"/>
    </xf>
    <xf numFmtId="182" fontId="7" fillId="11" borderId="14" xfId="8" applyNumberFormat="1" applyFont="1" applyFill="1" applyBorder="1" applyProtection="1">
      <alignment vertical="center"/>
      <protection locked="0"/>
    </xf>
    <xf numFmtId="180" fontId="7" fillId="2" borderId="0" xfId="10" applyNumberFormat="1" applyFont="1" applyFill="1" applyBorder="1" applyAlignment="1" applyProtection="1">
      <alignment horizontal="left" vertical="center"/>
      <protection locked="0"/>
    </xf>
    <xf numFmtId="38" fontId="7" fillId="2" borderId="0" xfId="8" applyFont="1" applyFill="1" applyBorder="1" applyAlignment="1" applyProtection="1">
      <alignment horizontal="left" vertical="center"/>
      <protection locked="0"/>
    </xf>
    <xf numFmtId="40" fontId="5" fillId="2" borderId="0" xfId="8" applyNumberFormat="1" applyFont="1" applyFill="1" applyProtection="1">
      <alignment vertical="center"/>
      <protection locked="0"/>
    </xf>
    <xf numFmtId="40" fontId="5" fillId="0" borderId="0" xfId="8" applyNumberFormat="1" applyFont="1" applyFill="1" applyProtection="1">
      <alignment vertical="center"/>
      <protection locked="0"/>
    </xf>
    <xf numFmtId="183" fontId="7" fillId="2" borderId="0" xfId="8" applyNumberFormat="1" applyFont="1" applyFill="1" applyBorder="1" applyProtection="1">
      <alignment vertical="center"/>
      <protection locked="0"/>
    </xf>
    <xf numFmtId="40" fontId="5" fillId="2" borderId="0" xfId="8" applyNumberFormat="1" applyFont="1" applyFill="1" applyBorder="1" applyProtection="1">
      <alignment vertical="center"/>
      <protection locked="0"/>
    </xf>
    <xf numFmtId="40" fontId="5" fillId="0" borderId="0" xfId="8" applyNumberFormat="1" applyFont="1" applyFill="1" applyBorder="1" applyProtection="1">
      <alignment vertical="center"/>
      <protection locked="0"/>
    </xf>
    <xf numFmtId="38" fontId="5" fillId="0" borderId="0" xfId="8" applyFont="1" applyFill="1" applyBorder="1" applyProtection="1">
      <alignment vertical="center"/>
      <protection locked="0"/>
    </xf>
    <xf numFmtId="0" fontId="0" fillId="2" borderId="0" xfId="0" applyFill="1" applyProtection="1">
      <alignment vertical="center"/>
      <protection locked="0"/>
    </xf>
    <xf numFmtId="0" fontId="17" fillId="2" borderId="0" xfId="0" quotePrefix="1" applyFont="1" applyFill="1" applyAlignment="1" applyProtection="1">
      <alignment horizontal="right" vertical="center"/>
      <protection locked="0"/>
    </xf>
    <xf numFmtId="0" fontId="17" fillId="2" borderId="0" xfId="0" applyFont="1" applyFill="1" applyProtection="1">
      <alignment vertical="center"/>
      <protection locked="0"/>
    </xf>
    <xf numFmtId="0" fontId="0" fillId="2" borderId="0" xfId="0" applyFill="1" applyAlignment="1" applyProtection="1">
      <alignment horizontal="right" vertical="center"/>
      <protection locked="0"/>
    </xf>
    <xf numFmtId="38" fontId="16" fillId="2" borderId="0" xfId="8" applyFont="1" applyFill="1" applyAlignment="1" applyProtection="1">
      <alignment horizontal="center" vertical="center"/>
      <protection locked="0"/>
    </xf>
    <xf numFmtId="0" fontId="7" fillId="2" borderId="0" xfId="0" applyFont="1" applyFill="1" applyProtection="1">
      <alignment vertical="center"/>
      <protection locked="0"/>
    </xf>
    <xf numFmtId="0" fontId="7" fillId="2" borderId="0" xfId="0" applyFont="1" applyFill="1" applyAlignment="1" applyProtection="1">
      <alignment horizontal="right" vertical="center"/>
      <protection locked="0"/>
    </xf>
    <xf numFmtId="38" fontId="7" fillId="2" borderId="5" xfId="8" applyFont="1" applyFill="1" applyBorder="1" applyAlignment="1" applyProtection="1">
      <alignment horizontal="center" vertical="center"/>
      <protection locked="0"/>
    </xf>
    <xf numFmtId="38" fontId="7" fillId="2" borderId="0" xfId="8" applyFont="1" applyFill="1" applyAlignment="1" applyProtection="1">
      <alignment horizontal="center" vertical="center"/>
      <protection locked="0"/>
    </xf>
    <xf numFmtId="38" fontId="7" fillId="2" borderId="5" xfId="8" applyFont="1" applyFill="1" applyBorder="1" applyProtection="1">
      <alignment vertical="center"/>
      <protection locked="0"/>
    </xf>
    <xf numFmtId="187" fontId="7" fillId="2" borderId="5" xfId="11" applyNumberFormat="1" applyFont="1" applyFill="1" applyBorder="1" applyProtection="1">
      <alignment vertical="center"/>
      <protection locked="0"/>
    </xf>
    <xf numFmtId="187" fontId="7" fillId="2" borderId="2" xfId="11" applyNumberFormat="1" applyFont="1" applyFill="1" applyBorder="1" applyProtection="1">
      <alignment vertical="center"/>
      <protection locked="0"/>
    </xf>
    <xf numFmtId="38" fontId="7" fillId="2" borderId="2" xfId="8" applyFont="1" applyFill="1" applyBorder="1" applyProtection="1">
      <alignment vertical="center"/>
      <protection locked="0"/>
    </xf>
    <xf numFmtId="38" fontId="7" fillId="2" borderId="4" xfId="8" applyFont="1" applyFill="1" applyBorder="1" applyProtection="1">
      <alignment vertical="center"/>
      <protection locked="0"/>
    </xf>
    <xf numFmtId="187" fontId="7" fillId="2" borderId="4" xfId="11" applyNumberFormat="1" applyFont="1" applyFill="1" applyBorder="1" applyProtection="1">
      <alignment vertical="center"/>
      <protection locked="0"/>
    </xf>
    <xf numFmtId="38" fontId="7" fillId="11" borderId="15" xfId="8" applyFont="1" applyFill="1" applyBorder="1" applyProtection="1">
      <alignment vertical="center"/>
      <protection locked="0"/>
    </xf>
    <xf numFmtId="187" fontId="7" fillId="11" borderId="10" xfId="11" applyNumberFormat="1" applyFont="1" applyFill="1" applyBorder="1" applyProtection="1">
      <alignment vertical="center"/>
      <protection locked="0"/>
    </xf>
    <xf numFmtId="187" fontId="7" fillId="11" borderId="4" xfId="11" applyNumberFormat="1" applyFont="1" applyFill="1" applyBorder="1" applyProtection="1">
      <alignment vertical="center"/>
      <protection locked="0"/>
    </xf>
    <xf numFmtId="187" fontId="7" fillId="2" borderId="14" xfId="11" applyNumberFormat="1" applyFont="1" applyFill="1" applyBorder="1" applyProtection="1">
      <alignment vertical="center"/>
      <protection locked="0"/>
    </xf>
    <xf numFmtId="180" fontId="7" fillId="2" borderId="0" xfId="8" applyNumberFormat="1" applyFont="1" applyFill="1" applyBorder="1" applyAlignment="1" applyProtection="1">
      <alignment horizontal="left" vertical="center"/>
      <protection locked="0"/>
    </xf>
    <xf numFmtId="0" fontId="9" fillId="2" borderId="0" xfId="0" applyFont="1" applyFill="1" applyAlignment="1" applyProtection="1">
      <alignment horizontal="left" vertical="center"/>
      <protection locked="0"/>
    </xf>
    <xf numFmtId="0" fontId="17" fillId="2" borderId="0" xfId="6" applyFont="1" applyFill="1">
      <alignment vertical="center"/>
    </xf>
    <xf numFmtId="0" fontId="9" fillId="2" borderId="0" xfId="6" applyFont="1" applyFill="1">
      <alignment vertical="center"/>
    </xf>
    <xf numFmtId="0" fontId="23" fillId="2" borderId="0" xfId="6" applyFont="1" applyFill="1" applyAlignment="1">
      <alignment horizontal="left" vertical="center"/>
    </xf>
    <xf numFmtId="0" fontId="5" fillId="2" borderId="0" xfId="6" applyFill="1">
      <alignment vertical="center"/>
    </xf>
    <xf numFmtId="0" fontId="23" fillId="2" borderId="0" xfId="6" applyFont="1" applyFill="1">
      <alignment vertical="center"/>
    </xf>
    <xf numFmtId="3" fontId="5" fillId="2" borderId="0" xfId="6" applyNumberFormat="1" applyFill="1">
      <alignment vertical="center"/>
    </xf>
    <xf numFmtId="0" fontId="7" fillId="2" borderId="0" xfId="6" applyFont="1" applyFill="1">
      <alignment vertical="center"/>
    </xf>
    <xf numFmtId="38" fontId="7" fillId="2" borderId="0" xfId="8" applyFont="1" applyFill="1" applyProtection="1">
      <alignment vertical="center"/>
    </xf>
    <xf numFmtId="38" fontId="7" fillId="2" borderId="0" xfId="8" applyFont="1" applyFill="1" applyAlignment="1" applyProtection="1">
      <alignment horizontal="center" vertical="center"/>
    </xf>
    <xf numFmtId="0" fontId="5" fillId="2" borderId="0" xfId="6" applyFill="1" applyAlignment="1">
      <alignment horizontal="left" vertical="center"/>
    </xf>
    <xf numFmtId="38" fontId="5" fillId="2" borderId="0" xfId="8" applyFont="1" applyFill="1" applyProtection="1">
      <alignment vertical="center"/>
    </xf>
    <xf numFmtId="0" fontId="0" fillId="2" borderId="0" xfId="0" applyFill="1" applyAlignment="1">
      <alignment horizontal="right" vertical="center" wrapText="1"/>
    </xf>
    <xf numFmtId="0" fontId="7" fillId="2" borderId="14" xfId="0" applyFont="1" applyFill="1" applyBorder="1" applyAlignment="1" applyProtection="1">
      <alignment horizontal="center" vertical="center"/>
      <protection locked="0"/>
    </xf>
    <xf numFmtId="0" fontId="7" fillId="2" borderId="55" xfId="0" applyFont="1" applyFill="1" applyBorder="1" applyAlignment="1" applyProtection="1">
      <alignment horizontal="center" vertical="center"/>
      <protection locked="0"/>
    </xf>
    <xf numFmtId="0" fontId="11" fillId="2" borderId="56" xfId="0" applyFont="1" applyFill="1" applyBorder="1" applyAlignment="1" applyProtection="1">
      <alignment horizontal="center" vertical="center"/>
      <protection locked="0"/>
    </xf>
    <xf numFmtId="0" fontId="7" fillId="8" borderId="7" xfId="0" applyFont="1" applyFill="1" applyBorder="1" applyProtection="1">
      <alignment vertical="center"/>
      <protection locked="0"/>
    </xf>
    <xf numFmtId="0" fontId="7" fillId="8" borderId="8" xfId="0" applyFont="1" applyFill="1" applyBorder="1" applyProtection="1">
      <alignment vertical="center"/>
      <protection locked="0"/>
    </xf>
    <xf numFmtId="38" fontId="7" fillId="8" borderId="8" xfId="8" applyFont="1" applyFill="1" applyBorder="1" applyProtection="1">
      <alignment vertical="center"/>
      <protection locked="0"/>
    </xf>
    <xf numFmtId="0" fontId="7" fillId="8" borderId="6" xfId="0" applyFont="1" applyFill="1" applyBorder="1" applyProtection="1">
      <alignment vertical="center"/>
      <protection locked="0"/>
    </xf>
    <xf numFmtId="38" fontId="11" fillId="8" borderId="7" xfId="8" applyFont="1" applyFill="1" applyBorder="1" applyProtection="1">
      <alignment vertical="center"/>
      <protection locked="0"/>
    </xf>
    <xf numFmtId="0" fontId="7" fillId="7" borderId="15" xfId="0" applyFont="1" applyFill="1" applyBorder="1" applyProtection="1">
      <alignment vertical="center"/>
      <protection locked="0"/>
    </xf>
    <xf numFmtId="0" fontId="7" fillId="7" borderId="0" xfId="0" applyFont="1" applyFill="1" applyProtection="1">
      <alignment vertical="center"/>
      <protection locked="0"/>
    </xf>
    <xf numFmtId="38" fontId="7" fillId="7" borderId="0" xfId="8" applyFont="1" applyFill="1" applyBorder="1" applyProtection="1">
      <alignment vertical="center"/>
      <protection locked="0"/>
    </xf>
    <xf numFmtId="0" fontId="7" fillId="7" borderId="3" xfId="0" applyFont="1" applyFill="1" applyBorder="1" applyAlignment="1" applyProtection="1">
      <alignment horizontal="right" vertical="center"/>
      <protection locked="0"/>
    </xf>
    <xf numFmtId="38" fontId="12" fillId="7" borderId="15" xfId="8" applyFont="1" applyFill="1" applyBorder="1" applyProtection="1">
      <alignment vertical="center"/>
      <protection locked="0"/>
    </xf>
    <xf numFmtId="0" fontId="7" fillId="2" borderId="15" xfId="0" applyFont="1" applyFill="1" applyBorder="1" applyProtection="1">
      <alignment vertical="center"/>
      <protection locked="0"/>
    </xf>
    <xf numFmtId="0" fontId="7" fillId="2" borderId="3" xfId="0" applyFont="1" applyFill="1" applyBorder="1" applyAlignment="1" applyProtection="1">
      <alignment horizontal="right" vertical="center"/>
      <protection locked="0"/>
    </xf>
    <xf numFmtId="38" fontId="7" fillId="7" borderId="0" xfId="8" applyFont="1" applyFill="1" applyProtection="1">
      <alignment vertical="center"/>
      <protection locked="0"/>
    </xf>
    <xf numFmtId="0" fontId="7" fillId="7" borderId="3" xfId="0" applyFont="1" applyFill="1" applyBorder="1" applyProtection="1">
      <alignment vertical="center"/>
      <protection locked="0"/>
    </xf>
    <xf numFmtId="0" fontId="7" fillId="8" borderId="15" xfId="0" applyFont="1" applyFill="1" applyBorder="1" applyProtection="1">
      <alignment vertical="center"/>
      <protection locked="0"/>
    </xf>
    <xf numFmtId="0" fontId="7" fillId="8" borderId="0" xfId="0" applyFont="1" applyFill="1" applyProtection="1">
      <alignment vertical="center"/>
      <protection locked="0"/>
    </xf>
    <xf numFmtId="38" fontId="7" fillId="8" borderId="0" xfId="8" applyFont="1" applyFill="1" applyBorder="1" applyProtection="1">
      <alignment vertical="center"/>
      <protection locked="0"/>
    </xf>
    <xf numFmtId="0" fontId="7" fillId="8" borderId="3" xfId="0" applyFont="1" applyFill="1" applyBorder="1" applyProtection="1">
      <alignment vertical="center"/>
      <protection locked="0"/>
    </xf>
    <xf numFmtId="38" fontId="11" fillId="8" borderId="15" xfId="8" applyFont="1" applyFill="1" applyBorder="1" applyProtection="1">
      <alignment vertical="center"/>
      <protection locked="0"/>
    </xf>
    <xf numFmtId="38" fontId="11" fillId="8" borderId="17" xfId="8" applyFont="1" applyFill="1" applyBorder="1" applyProtection="1">
      <alignment vertical="center"/>
      <protection locked="0"/>
    </xf>
    <xf numFmtId="0" fontId="9" fillId="10" borderId="7" xfId="0" applyFont="1" applyFill="1" applyBorder="1" applyProtection="1">
      <alignment vertical="center"/>
      <protection locked="0"/>
    </xf>
    <xf numFmtId="0" fontId="9" fillId="10" borderId="8" xfId="0" applyFont="1" applyFill="1" applyBorder="1" applyProtection="1">
      <alignment vertical="center"/>
      <protection locked="0"/>
    </xf>
    <xf numFmtId="0" fontId="9" fillId="10" borderId="6" xfId="0" applyFont="1" applyFill="1" applyBorder="1" applyProtection="1">
      <alignment vertical="center"/>
      <protection locked="0"/>
    </xf>
    <xf numFmtId="38" fontId="7" fillId="9" borderId="15" xfId="8" applyFont="1" applyFill="1" applyBorder="1" applyProtection="1">
      <alignment vertical="center"/>
      <protection locked="0"/>
    </xf>
    <xf numFmtId="0" fontId="9" fillId="9" borderId="0" xfId="0" applyFont="1" applyFill="1" applyProtection="1">
      <alignment vertical="center"/>
      <protection locked="0"/>
    </xf>
    <xf numFmtId="38" fontId="9" fillId="9" borderId="0" xfId="8" applyFont="1" applyFill="1" applyBorder="1" applyProtection="1">
      <alignment vertical="center"/>
      <protection locked="0"/>
    </xf>
    <xf numFmtId="0" fontId="9" fillId="9" borderId="3" xfId="0" applyFont="1" applyFill="1" applyBorder="1" applyProtection="1">
      <alignment vertical="center"/>
      <protection locked="0"/>
    </xf>
    <xf numFmtId="38" fontId="9" fillId="9" borderId="15" xfId="8" applyFont="1" applyFill="1" applyBorder="1" applyProtection="1">
      <alignment vertical="center"/>
      <protection locked="0"/>
    </xf>
    <xf numFmtId="38" fontId="9" fillId="9" borderId="17" xfId="8" applyFont="1" applyFill="1" applyBorder="1" applyProtection="1">
      <alignment vertical="center"/>
      <protection locked="0"/>
    </xf>
    <xf numFmtId="38" fontId="9" fillId="2" borderId="0" xfId="8" applyFont="1" applyFill="1" applyBorder="1" applyProtection="1">
      <alignment vertical="center"/>
      <protection locked="0"/>
    </xf>
    <xf numFmtId="0" fontId="9" fillId="2" borderId="0" xfId="0" applyFont="1" applyFill="1" applyProtection="1">
      <alignment vertical="center"/>
      <protection locked="0"/>
    </xf>
    <xf numFmtId="38" fontId="9" fillId="2" borderId="17" xfId="8" applyFont="1" applyFill="1" applyBorder="1" applyProtection="1">
      <alignment vertical="center"/>
      <protection locked="0"/>
    </xf>
    <xf numFmtId="0" fontId="9" fillId="2" borderId="15" xfId="0" applyFont="1" applyFill="1" applyBorder="1" applyProtection="1">
      <alignment vertical="center"/>
      <protection locked="0"/>
    </xf>
    <xf numFmtId="0" fontId="9" fillId="11" borderId="0" xfId="0" applyFont="1" applyFill="1" applyProtection="1">
      <alignment vertical="center"/>
      <protection locked="0"/>
    </xf>
    <xf numFmtId="38" fontId="9" fillId="11" borderId="0" xfId="8" applyFont="1" applyFill="1" applyBorder="1" applyProtection="1">
      <alignment vertical="center"/>
      <protection locked="0"/>
    </xf>
    <xf numFmtId="0" fontId="9" fillId="11" borderId="3" xfId="0" applyFont="1" applyFill="1" applyBorder="1" applyProtection="1">
      <alignment vertical="center"/>
      <protection locked="0"/>
    </xf>
    <xf numFmtId="38" fontId="9" fillId="11" borderId="15" xfId="8" applyFont="1" applyFill="1" applyBorder="1" applyProtection="1">
      <alignment vertical="center"/>
      <protection locked="0"/>
    </xf>
    <xf numFmtId="38" fontId="9" fillId="11" borderId="17" xfId="8" applyFont="1" applyFill="1" applyBorder="1" applyProtection="1">
      <alignment vertical="center"/>
      <protection locked="0"/>
    </xf>
    <xf numFmtId="0" fontId="9" fillId="11" borderId="15" xfId="0" applyFont="1" applyFill="1" applyBorder="1" applyProtection="1">
      <alignment vertical="center"/>
      <protection locked="0"/>
    </xf>
    <xf numFmtId="0" fontId="9" fillId="11" borderId="3" xfId="0" applyFont="1" applyFill="1" applyBorder="1" applyAlignment="1" applyProtection="1">
      <alignment horizontal="right" vertical="center"/>
      <protection locked="0"/>
    </xf>
    <xf numFmtId="0" fontId="9" fillId="11" borderId="10" xfId="0" applyFont="1" applyFill="1" applyBorder="1" applyProtection="1">
      <alignment vertical="center"/>
      <protection locked="0"/>
    </xf>
    <xf numFmtId="0" fontId="9" fillId="11" borderId="11" xfId="0" applyFont="1" applyFill="1" applyBorder="1" applyProtection="1">
      <alignment vertical="center"/>
      <protection locked="0"/>
    </xf>
    <xf numFmtId="38" fontId="9" fillId="11" borderId="11" xfId="8" applyFont="1" applyFill="1" applyBorder="1" applyProtection="1">
      <alignment vertical="center"/>
      <protection locked="0"/>
    </xf>
    <xf numFmtId="0" fontId="9" fillId="11" borderId="9" xfId="0" applyFont="1" applyFill="1" applyBorder="1" applyProtection="1">
      <alignment vertical="center"/>
      <protection locked="0"/>
    </xf>
    <xf numFmtId="38" fontId="9" fillId="11" borderId="10" xfId="8" applyFont="1" applyFill="1" applyBorder="1" applyProtection="1">
      <alignment vertical="center"/>
      <protection locked="0"/>
    </xf>
    <xf numFmtId="38" fontId="9" fillId="11" borderId="64" xfId="8" applyFont="1" applyFill="1" applyBorder="1" applyProtection="1">
      <alignment vertical="center"/>
      <protection locked="0"/>
    </xf>
    <xf numFmtId="188" fontId="7" fillId="2" borderId="5" xfId="8" applyNumberFormat="1" applyFont="1" applyFill="1" applyBorder="1" applyProtection="1">
      <alignment vertical="center"/>
      <protection locked="0"/>
    </xf>
    <xf numFmtId="188" fontId="7" fillId="2" borderId="2" xfId="8" applyNumberFormat="1" applyFont="1" applyFill="1" applyBorder="1" applyProtection="1">
      <alignment vertical="center"/>
      <protection locked="0"/>
    </xf>
    <xf numFmtId="188" fontId="7" fillId="2" borderId="4" xfId="8" applyNumberFormat="1" applyFont="1" applyFill="1" applyBorder="1" applyProtection="1">
      <alignment vertical="center"/>
      <protection locked="0"/>
    </xf>
    <xf numFmtId="188" fontId="7" fillId="2" borderId="14" xfId="8" applyNumberFormat="1" applyFont="1" applyFill="1" applyBorder="1" applyProtection="1">
      <alignment vertical="center"/>
      <protection locked="0"/>
    </xf>
    <xf numFmtId="188" fontId="7" fillId="0" borderId="14" xfId="8" applyNumberFormat="1" applyFont="1" applyFill="1" applyBorder="1" applyProtection="1">
      <alignment vertical="center"/>
      <protection locked="0"/>
    </xf>
    <xf numFmtId="0" fontId="12" fillId="2" borderId="0" xfId="6" applyFont="1" applyFill="1" applyAlignment="1" applyProtection="1">
      <alignment horizontal="right" vertical="center"/>
      <protection locked="0"/>
    </xf>
    <xf numFmtId="0" fontId="7" fillId="2" borderId="0" xfId="6" quotePrefix="1" applyFont="1" applyFill="1" applyProtection="1">
      <alignment vertical="center"/>
      <protection locked="0"/>
    </xf>
    <xf numFmtId="38" fontId="7" fillId="2" borderId="0" xfId="0" applyNumberFormat="1" applyFont="1" applyFill="1" applyProtection="1">
      <alignment vertical="center"/>
      <protection locked="0"/>
    </xf>
    <xf numFmtId="38" fontId="9" fillId="2" borderId="0" xfId="0" applyNumberFormat="1" applyFont="1" applyFill="1" applyProtection="1">
      <alignment vertical="center"/>
      <protection locked="0"/>
    </xf>
    <xf numFmtId="38" fontId="9" fillId="2" borderId="0" xfId="8" applyFont="1" applyFill="1" applyProtection="1">
      <alignment vertical="center"/>
      <protection locked="0"/>
    </xf>
    <xf numFmtId="0" fontId="9" fillId="8" borderId="12" xfId="0" applyFont="1" applyFill="1" applyBorder="1" applyProtection="1">
      <alignment vertical="center"/>
      <protection locked="0"/>
    </xf>
    <xf numFmtId="0" fontId="9" fillId="8" borderId="13" xfId="0" applyFont="1" applyFill="1" applyBorder="1" applyProtection="1">
      <alignment vertical="center"/>
      <protection locked="0"/>
    </xf>
    <xf numFmtId="0" fontId="9" fillId="8" borderId="1" xfId="0" applyFont="1" applyFill="1" applyBorder="1" applyProtection="1">
      <alignment vertical="center"/>
      <protection locked="0"/>
    </xf>
    <xf numFmtId="38" fontId="9" fillId="8" borderId="12" xfId="0" applyNumberFormat="1" applyFont="1" applyFill="1" applyBorder="1" applyProtection="1">
      <alignment vertical="center"/>
      <protection locked="0"/>
    </xf>
    <xf numFmtId="38" fontId="11" fillId="8" borderId="60" xfId="0" applyNumberFormat="1" applyFont="1" applyFill="1" applyBorder="1" applyAlignment="1" applyProtection="1">
      <alignment horizontal="right" vertical="center"/>
      <protection locked="0"/>
    </xf>
    <xf numFmtId="0" fontId="0" fillId="2" borderId="0" xfId="0" quotePrefix="1" applyFill="1" applyAlignment="1" applyProtection="1">
      <alignment horizontal="right" vertical="center" wrapText="1"/>
      <protection locked="0"/>
    </xf>
    <xf numFmtId="0" fontId="7" fillId="10" borderId="7" xfId="6" applyFont="1" applyFill="1" applyBorder="1" applyProtection="1">
      <alignment vertical="center"/>
      <protection locked="0"/>
    </xf>
    <xf numFmtId="0" fontId="7" fillId="9" borderId="15" xfId="6" applyFont="1" applyFill="1" applyBorder="1" applyProtection="1">
      <alignment vertical="center"/>
      <protection locked="0"/>
    </xf>
    <xf numFmtId="0" fontId="7" fillId="10" borderId="15" xfId="6" applyFont="1" applyFill="1" applyBorder="1" applyProtection="1">
      <alignment vertical="center"/>
      <protection locked="0"/>
    </xf>
    <xf numFmtId="0" fontId="9" fillId="10" borderId="7" xfId="6" applyFont="1" applyFill="1" applyBorder="1" applyProtection="1">
      <alignment vertical="center"/>
      <protection locked="0"/>
    </xf>
    <xf numFmtId="0" fontId="9" fillId="2" borderId="7" xfId="6" applyFont="1" applyFill="1" applyBorder="1" applyProtection="1">
      <alignment vertical="center"/>
      <protection locked="0"/>
    </xf>
    <xf numFmtId="0" fontId="9" fillId="2" borderId="12" xfId="6" applyFont="1" applyFill="1" applyBorder="1" applyProtection="1">
      <alignment vertical="center"/>
      <protection locked="0"/>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77" xfId="0" applyBorder="1" applyAlignment="1" applyProtection="1">
      <alignment horizontal="left" vertical="top" wrapText="1"/>
      <protection locked="0"/>
    </xf>
    <xf numFmtId="0" fontId="7" fillId="0" borderId="89" xfId="6" applyFont="1" applyBorder="1" applyAlignment="1" applyProtection="1">
      <alignment horizontal="left" vertical="top" wrapText="1"/>
      <protection locked="0"/>
    </xf>
    <xf numFmtId="0" fontId="7" fillId="0" borderId="2" xfId="6" applyFont="1"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20" fillId="2" borderId="0" xfId="0" applyFont="1" applyFill="1" applyAlignment="1" applyProtection="1">
      <alignment horizontal="left" vertical="center"/>
      <protection locked="0"/>
    </xf>
    <xf numFmtId="31" fontId="20" fillId="2" borderId="0" xfId="0" applyNumberFormat="1" applyFont="1" applyFill="1" applyAlignment="1" applyProtection="1">
      <alignment horizontal="left" vertical="center"/>
      <protection locked="0"/>
    </xf>
    <xf numFmtId="0" fontId="20" fillId="2" borderId="0" xfId="0" applyFont="1" applyFill="1" applyProtection="1">
      <alignment vertical="center"/>
      <protection locked="0"/>
    </xf>
    <xf numFmtId="0" fontId="25" fillId="2" borderId="12"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25" fillId="2" borderId="1" xfId="0" applyFont="1" applyFill="1" applyBorder="1" applyAlignment="1" applyProtection="1">
      <alignment horizontal="center" vertical="center"/>
      <protection locked="0"/>
    </xf>
    <xf numFmtId="188" fontId="25" fillId="2" borderId="12" xfId="0" applyNumberFormat="1" applyFont="1" applyFill="1" applyBorder="1" applyAlignment="1" applyProtection="1">
      <alignment vertical="center" wrapText="1"/>
      <protection locked="0"/>
    </xf>
    <xf numFmtId="188" fontId="0" fillId="2" borderId="13" xfId="0" applyNumberFormat="1" applyFill="1" applyBorder="1" applyAlignment="1" applyProtection="1">
      <alignment vertical="center" wrapText="1"/>
      <protection locked="0"/>
    </xf>
    <xf numFmtId="188" fontId="0" fillId="2" borderId="1" xfId="0" applyNumberFormat="1" applyFill="1" applyBorder="1" applyAlignment="1" applyProtection="1">
      <alignment vertical="center" wrapText="1"/>
      <protection locked="0"/>
    </xf>
    <xf numFmtId="188" fontId="28" fillId="2" borderId="12" xfId="0" applyNumberFormat="1" applyFont="1" applyFill="1" applyBorder="1" applyAlignment="1" applyProtection="1">
      <alignment horizontal="right" vertical="center" wrapText="1"/>
      <protection locked="0"/>
    </xf>
    <xf numFmtId="188" fontId="5" fillId="2" borderId="13" xfId="0" applyNumberFormat="1" applyFont="1" applyFill="1" applyBorder="1" applyAlignment="1" applyProtection="1">
      <alignment horizontal="right" vertical="center" wrapText="1"/>
      <protection locked="0"/>
    </xf>
    <xf numFmtId="188" fontId="5" fillId="2" borderId="1" xfId="0" applyNumberFormat="1" applyFont="1" applyFill="1" applyBorder="1" applyAlignment="1" applyProtection="1">
      <alignment horizontal="right" vertical="center" wrapText="1"/>
      <protection locked="0"/>
    </xf>
    <xf numFmtId="0" fontId="26" fillId="2" borderId="13"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0" fontId="25" fillId="2" borderId="12" xfId="0" applyFont="1" applyFill="1" applyBorder="1" applyProtection="1">
      <alignment vertical="center"/>
      <protection locked="0"/>
    </xf>
    <xf numFmtId="0" fontId="26" fillId="2" borderId="1" xfId="0" applyFont="1" applyFill="1" applyBorder="1" applyProtection="1">
      <alignment vertical="center"/>
      <protection locked="0"/>
    </xf>
    <xf numFmtId="0" fontId="25" fillId="2" borderId="7" xfId="0" applyFont="1" applyFill="1" applyBorder="1" applyProtection="1">
      <alignment vertical="center"/>
      <protection locked="0"/>
    </xf>
    <xf numFmtId="0" fontId="26" fillId="2" borderId="6" xfId="0" applyFont="1" applyFill="1" applyBorder="1" applyProtection="1">
      <alignment vertical="center"/>
      <protection locked="0"/>
    </xf>
    <xf numFmtId="0" fontId="26" fillId="2" borderId="15" xfId="0" applyFont="1" applyFill="1" applyBorder="1" applyProtection="1">
      <alignment vertical="center"/>
      <protection locked="0"/>
    </xf>
    <xf numFmtId="0" fontId="26" fillId="2" borderId="3" xfId="0" applyFont="1" applyFill="1" applyBorder="1" applyProtection="1">
      <alignment vertical="center"/>
      <protection locked="0"/>
    </xf>
    <xf numFmtId="0" fontId="26" fillId="2" borderId="10" xfId="0" applyFont="1" applyFill="1" applyBorder="1" applyProtection="1">
      <alignment vertical="center"/>
      <protection locked="0"/>
    </xf>
    <xf numFmtId="0" fontId="26" fillId="2" borderId="9" xfId="0" applyFont="1" applyFill="1" applyBorder="1" applyProtection="1">
      <alignment vertical="center"/>
      <protection locked="0"/>
    </xf>
    <xf numFmtId="0" fontId="26" fillId="2" borderId="13" xfId="0" applyFont="1" applyFill="1" applyBorder="1" applyProtection="1">
      <alignment vertical="center"/>
      <protection locked="0"/>
    </xf>
    <xf numFmtId="179" fontId="20" fillId="2" borderId="0" xfId="0" applyNumberFormat="1" applyFont="1" applyFill="1" applyAlignment="1" applyProtection="1">
      <alignment horizontal="right" vertical="center"/>
      <protection locked="0"/>
    </xf>
    <xf numFmtId="181" fontId="20" fillId="2" borderId="0" xfId="0" applyNumberFormat="1" applyFont="1" applyFill="1" applyAlignment="1" applyProtection="1">
      <alignment horizontal="left" vertical="center"/>
      <protection locked="0"/>
    </xf>
    <xf numFmtId="0" fontId="20" fillId="2" borderId="0" xfId="0" applyFont="1" applyFill="1" applyAlignment="1" applyProtection="1">
      <alignment vertical="center" wrapText="1"/>
      <protection locked="0"/>
    </xf>
    <xf numFmtId="0" fontId="0" fillId="2" borderId="0" xfId="0" applyFill="1" applyAlignment="1" applyProtection="1">
      <alignment horizontal="left" vertical="center"/>
      <protection locked="0"/>
    </xf>
    <xf numFmtId="0" fontId="20" fillId="2" borderId="0" xfId="0" applyFont="1" applyFill="1" applyAlignment="1" applyProtection="1">
      <alignment horizontal="left" vertical="center" wrapText="1"/>
      <protection locked="0"/>
    </xf>
    <xf numFmtId="0" fontId="20" fillId="2" borderId="0" xfId="0" applyFont="1" applyFill="1" applyAlignment="1" applyProtection="1">
      <alignment horizontal="left" vertical="top" wrapText="1"/>
      <protection locked="0"/>
    </xf>
    <xf numFmtId="3" fontId="20" fillId="2" borderId="0" xfId="0" applyNumberFormat="1"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0" fontId="20" fillId="13" borderId="14" xfId="0" applyFont="1" applyFill="1" applyBorder="1" applyProtection="1">
      <alignment vertical="center"/>
      <protection locked="0"/>
    </xf>
    <xf numFmtId="0" fontId="20" fillId="2" borderId="0" xfId="0" applyFont="1" applyFill="1" applyAlignment="1" applyProtection="1">
      <alignment horizontal="center" vertical="center" wrapText="1"/>
      <protection locked="0"/>
    </xf>
    <xf numFmtId="0" fontId="20" fillId="2" borderId="0" xfId="0" applyFont="1" applyFill="1" applyAlignment="1" applyProtection="1">
      <alignment horizontal="center" vertical="center"/>
      <protection locked="0"/>
    </xf>
    <xf numFmtId="0" fontId="20" fillId="2" borderId="12" xfId="0" applyFont="1" applyFill="1" applyBorder="1" applyAlignment="1" applyProtection="1">
      <alignment horizontal="left" vertical="center"/>
      <protection locked="0"/>
    </xf>
    <xf numFmtId="0" fontId="20" fillId="2" borderId="13" xfId="0" applyFont="1" applyFill="1" applyBorder="1" applyAlignment="1" applyProtection="1">
      <alignment horizontal="left" vertical="center"/>
      <protection locked="0"/>
    </xf>
    <xf numFmtId="0" fontId="20" fillId="2" borderId="1" xfId="0" applyFont="1" applyFill="1" applyBorder="1" applyProtection="1">
      <alignment vertical="center"/>
      <protection locked="0"/>
    </xf>
    <xf numFmtId="176" fontId="26" fillId="2" borderId="14" xfId="0" applyNumberFormat="1" applyFont="1" applyFill="1" applyBorder="1" applyAlignment="1" applyProtection="1">
      <alignment horizontal="center" vertical="center" wrapText="1"/>
      <protection locked="0"/>
    </xf>
    <xf numFmtId="0" fontId="13" fillId="2" borderId="14" xfId="0" applyFont="1"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0" xfId="0" applyFill="1" applyAlignment="1" applyProtection="1">
      <alignment vertical="center" wrapText="1"/>
      <protection locked="0"/>
    </xf>
    <xf numFmtId="188" fontId="26" fillId="2" borderId="12" xfId="0" applyNumberFormat="1" applyFont="1" applyFill="1" applyBorder="1" applyAlignment="1" applyProtection="1">
      <alignment vertical="center" wrapText="1"/>
      <protection locked="0"/>
    </xf>
    <xf numFmtId="188" fontId="26" fillId="2" borderId="14" xfId="0" applyNumberFormat="1" applyFont="1" applyFill="1" applyBorder="1" applyAlignment="1" applyProtection="1">
      <alignment horizontal="center" vertical="center" wrapText="1"/>
      <protection locked="0"/>
    </xf>
    <xf numFmtId="0" fontId="20" fillId="2" borderId="0" xfId="0" applyFont="1" applyFill="1" applyAlignment="1" applyProtection="1">
      <alignment horizontal="left" vertical="center"/>
      <protection locked="0" hidden="1"/>
    </xf>
    <xf numFmtId="0" fontId="0" fillId="2" borderId="13"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26" fillId="2" borderId="12" xfId="0" applyFont="1"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2" borderId="13" xfId="0" applyFill="1" applyBorder="1" applyAlignment="1" applyProtection="1">
      <alignment horizontal="right" vertical="center" wrapText="1"/>
      <protection locked="0"/>
    </xf>
    <xf numFmtId="0" fontId="0" fillId="2" borderId="1" xfId="0" applyFill="1" applyBorder="1" applyAlignment="1" applyProtection="1">
      <alignment horizontal="right" vertical="center" wrapText="1"/>
      <protection locked="0"/>
    </xf>
    <xf numFmtId="38" fontId="16" fillId="6" borderId="0" xfId="8" applyFont="1" applyFill="1" applyAlignment="1" applyProtection="1">
      <alignment horizontal="center" vertical="center" wrapText="1"/>
      <protection locked="0"/>
    </xf>
    <xf numFmtId="0" fontId="0" fillId="0" borderId="0" xfId="0" applyAlignment="1" applyProtection="1">
      <alignment vertical="center" wrapText="1"/>
      <protection locked="0"/>
    </xf>
    <xf numFmtId="0" fontId="9" fillId="2" borderId="0" xfId="6" applyFont="1" applyFill="1" applyAlignment="1" applyProtection="1">
      <alignment horizontal="left" vertical="center"/>
      <protection locked="0"/>
    </xf>
    <xf numFmtId="38" fontId="7" fillId="2" borderId="12" xfId="8" applyFont="1" applyFill="1" applyBorder="1" applyAlignment="1" applyProtection="1">
      <alignment horizontal="left" vertical="center"/>
      <protection locked="0"/>
    </xf>
    <xf numFmtId="38" fontId="7" fillId="2" borderId="1" xfId="8" applyFont="1" applyFill="1" applyBorder="1" applyAlignment="1" applyProtection="1">
      <alignment horizontal="left" vertical="center"/>
      <protection locked="0"/>
    </xf>
    <xf numFmtId="49" fontId="7" fillId="11" borderId="12" xfId="8" applyNumberFormat="1" applyFont="1" applyFill="1" applyBorder="1" applyAlignment="1" applyProtection="1">
      <alignment horizontal="left" vertical="center"/>
      <protection locked="0"/>
    </xf>
    <xf numFmtId="49" fontId="7" fillId="11" borderId="1" xfId="8" applyNumberFormat="1" applyFont="1" applyFill="1" applyBorder="1" applyAlignment="1" applyProtection="1">
      <alignment horizontal="left" vertical="center"/>
      <protection locked="0"/>
    </xf>
    <xf numFmtId="49" fontId="7" fillId="11" borderId="14" xfId="8" applyNumberFormat="1" applyFont="1" applyFill="1" applyBorder="1" applyAlignment="1" applyProtection="1">
      <alignment horizontal="left" vertical="center"/>
      <protection locked="0"/>
    </xf>
    <xf numFmtId="38" fontId="7" fillId="11" borderId="14" xfId="8" applyFont="1" applyFill="1" applyBorder="1" applyAlignment="1" applyProtection="1">
      <alignment horizontal="left" vertical="center"/>
      <protection locked="0"/>
    </xf>
    <xf numFmtId="0" fontId="9" fillId="2" borderId="0" xfId="0" applyFont="1" applyFill="1" applyAlignment="1" applyProtection="1">
      <alignment horizontal="left" vertical="center" wrapText="1"/>
      <protection locked="0"/>
    </xf>
    <xf numFmtId="38" fontId="16" fillId="6" borderId="0" xfId="8" applyFont="1" applyFill="1" applyAlignment="1" applyProtection="1">
      <alignment horizontal="center" vertical="center"/>
      <protection locked="0"/>
    </xf>
    <xf numFmtId="0" fontId="0" fillId="0" borderId="0" xfId="0" applyProtection="1">
      <alignment vertical="center"/>
      <protection locked="0"/>
    </xf>
    <xf numFmtId="0" fontId="5" fillId="2" borderId="0" xfId="6" applyFill="1" applyAlignment="1" applyProtection="1">
      <alignment horizontal="left" vertical="center" wrapText="1"/>
      <protection locked="0"/>
    </xf>
    <xf numFmtId="0" fontId="9" fillId="2" borderId="0" xfId="6" applyFont="1" applyFill="1" applyAlignment="1" applyProtection="1">
      <alignment horizontal="left" vertical="center" wrapText="1"/>
      <protection locked="0"/>
    </xf>
    <xf numFmtId="38" fontId="11" fillId="2" borderId="57" xfId="0" applyNumberFormat="1" applyFont="1" applyFill="1" applyBorder="1" applyAlignment="1" applyProtection="1">
      <alignment horizontal="center" vertical="center"/>
      <protection locked="0"/>
    </xf>
    <xf numFmtId="38" fontId="11" fillId="2" borderId="58" xfId="0" applyNumberFormat="1" applyFont="1" applyFill="1" applyBorder="1" applyAlignment="1" applyProtection="1">
      <alignment horizontal="center" vertical="center"/>
      <protection locked="0"/>
    </xf>
    <xf numFmtId="38" fontId="11" fillId="2" borderId="59" xfId="0" applyNumberFormat="1" applyFont="1" applyFill="1" applyBorder="1" applyAlignment="1" applyProtection="1">
      <alignment horizontal="center" vertical="center"/>
      <protection locked="0"/>
    </xf>
    <xf numFmtId="0" fontId="7" fillId="7" borderId="15" xfId="0" applyFont="1" applyFill="1" applyBorder="1" applyAlignment="1" applyProtection="1">
      <alignment horizontal="left" vertical="center"/>
      <protection locked="0"/>
    </xf>
    <xf numFmtId="0" fontId="7" fillId="7" borderId="0" xfId="0" applyFont="1" applyFill="1" applyAlignment="1" applyProtection="1">
      <alignment horizontal="left" vertical="center"/>
      <protection locked="0"/>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pplyProtection="1">
      <alignment horizontal="center" vertical="center"/>
      <protection locked="0"/>
    </xf>
    <xf numFmtId="0" fontId="7" fillId="2" borderId="13"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2" borderId="11" xfId="0" applyFont="1" applyFill="1" applyBorder="1" applyAlignment="1" applyProtection="1">
      <alignment horizontal="left" vertical="center"/>
      <protection locked="0"/>
    </xf>
    <xf numFmtId="0" fontId="16" fillId="6" borderId="0" xfId="0"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5" fillId="2" borderId="0" xfId="6" applyFill="1" applyAlignment="1" applyProtection="1">
      <alignment horizontal="left" vertical="center"/>
      <protection locked="0"/>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0" fontId="7" fillId="9" borderId="15" xfId="6" applyFont="1" applyFill="1" applyBorder="1" applyAlignment="1" applyProtection="1">
      <alignment horizontal="left" vertical="center"/>
      <protection locked="0"/>
    </xf>
    <xf numFmtId="0" fontId="7" fillId="9" borderId="0" xfId="6" applyFont="1" applyFill="1" applyAlignment="1" applyProtection="1">
      <alignment horizontal="left" vertical="center"/>
      <protection locked="0"/>
    </xf>
    <xf numFmtId="0" fontId="16" fillId="6" borderId="0" xfId="6" applyFont="1" applyFill="1" applyAlignment="1" applyProtection="1">
      <alignment horizontal="center" vertical="center"/>
      <protection locked="0"/>
    </xf>
    <xf numFmtId="0" fontId="7" fillId="2" borderId="11" xfId="6" applyFont="1" applyFill="1" applyBorder="1" applyAlignment="1" applyProtection="1">
      <alignment horizontal="left" vertical="center"/>
      <protection locked="0"/>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FBE79D"/>
      <color rgb="FFFFCC99"/>
      <color rgb="FF0000FF"/>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508001</xdr:colOff>
      <xdr:row>15</xdr:row>
      <xdr:rowOff>444501</xdr:rowOff>
    </xdr:from>
    <xdr:to>
      <xdr:col>13</xdr:col>
      <xdr:colOff>393701</xdr:colOff>
      <xdr:row>18</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C12</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C29</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7</xdr:row>
      <xdr:rowOff>222249</xdr:rowOff>
    </xdr:from>
    <xdr:to>
      <xdr:col>9</xdr:col>
      <xdr:colOff>317500</xdr:colOff>
      <xdr:row>8</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twoCellAnchor>
    <xdr:from>
      <xdr:col>7</xdr:col>
      <xdr:colOff>100853</xdr:colOff>
      <xdr:row>64</xdr:row>
      <xdr:rowOff>459442</xdr:rowOff>
    </xdr:from>
    <xdr:to>
      <xdr:col>12</xdr:col>
      <xdr:colOff>670112</xdr:colOff>
      <xdr:row>64</xdr:row>
      <xdr:rowOff>874060</xdr:rowOff>
    </xdr:to>
    <xdr:sp macro="" textlink="">
      <xdr:nvSpPr>
        <xdr:cNvPr id="5" name="角丸四角形吹き出し 9">
          <a:extLst>
            <a:ext uri="{FF2B5EF4-FFF2-40B4-BE49-F238E27FC236}">
              <a16:creationId xmlns:a16="http://schemas.microsoft.com/office/drawing/2014/main" id="{92BDD6D5-4A67-4538-AC26-63096597C729}"/>
            </a:ext>
          </a:extLst>
        </xdr:cNvPr>
        <xdr:cNvSpPr/>
      </xdr:nvSpPr>
      <xdr:spPr>
        <a:xfrm>
          <a:off x="12180794" y="26322618"/>
          <a:ext cx="3987053" cy="414618"/>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ファンド名ではなく</a:t>
          </a:r>
          <a:r>
            <a:rPr lang="ja-JP" altLang="en-US" sz="1400" b="1" i="1">
              <a:solidFill>
                <a:srgbClr val="FF0000"/>
              </a:solidFill>
              <a:effectLst/>
              <a:latin typeface="+mn-lt"/>
              <a:ea typeface="+mn-ea"/>
              <a:cs typeface="+mn-cs"/>
            </a:rPr>
            <a:t>社名</a:t>
          </a:r>
          <a:r>
            <a:rPr lang="ja-JP" altLang="en-US" sz="1400" b="1" i="1">
              <a:solidFill>
                <a:srgbClr val="0000FF"/>
              </a:solidFill>
              <a:effectLst/>
              <a:latin typeface="+mn-lt"/>
              <a:ea typeface="+mn-ea"/>
              <a:cs typeface="+mn-cs"/>
            </a:rPr>
            <a:t>を記載</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6E508669-F8EB-4E8F-98B6-223C0E8B14A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3" name="角丸四角形吹き出し 6">
          <a:extLst>
            <a:ext uri="{FF2B5EF4-FFF2-40B4-BE49-F238E27FC236}">
              <a16:creationId xmlns:a16="http://schemas.microsoft.com/office/drawing/2014/main" id="{0FE5FDA8-B4F6-4ACA-9971-E9B694AD3630}"/>
            </a:ext>
          </a:extLst>
        </xdr:cNvPr>
        <xdr:cNvSpPr/>
      </xdr:nvSpPr>
      <xdr:spPr>
        <a:xfrm>
          <a:off x="13106400" y="4104215"/>
          <a:ext cx="3157537" cy="1611842"/>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5" name="角丸四角形吹き出し 8">
          <a:extLst>
            <a:ext uri="{FF2B5EF4-FFF2-40B4-BE49-F238E27FC236}">
              <a16:creationId xmlns:a16="http://schemas.microsoft.com/office/drawing/2014/main" id="{0248E9F1-CD12-42B0-8BF6-CA4150F486FD}"/>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6" name="角丸四角形吹き出し 9">
          <a:extLst>
            <a:ext uri="{FF2B5EF4-FFF2-40B4-BE49-F238E27FC236}">
              <a16:creationId xmlns:a16="http://schemas.microsoft.com/office/drawing/2014/main" id="{195E4654-E3EC-4EE6-A069-7C8D2FD1E3A0}"/>
            </a:ext>
          </a:extLst>
        </xdr:cNvPr>
        <xdr:cNvSpPr/>
      </xdr:nvSpPr>
      <xdr:spPr>
        <a:xfrm>
          <a:off x="10222706" y="10358174"/>
          <a:ext cx="1470352" cy="104003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7" name="角丸四角形吹き出し 10">
          <a:extLst>
            <a:ext uri="{FF2B5EF4-FFF2-40B4-BE49-F238E27FC236}">
              <a16:creationId xmlns:a16="http://schemas.microsoft.com/office/drawing/2014/main" id="{EA1DC652-79EE-4CE1-97FB-34BA387A6890}"/>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8" name="角丸四角形吹き出し 11">
          <a:extLst>
            <a:ext uri="{FF2B5EF4-FFF2-40B4-BE49-F238E27FC236}">
              <a16:creationId xmlns:a16="http://schemas.microsoft.com/office/drawing/2014/main" id="{644986F4-15E0-40A5-B21E-739EDC35C3B0}"/>
            </a:ext>
          </a:extLst>
        </xdr:cNvPr>
        <xdr:cNvSpPr/>
      </xdr:nvSpPr>
      <xdr:spPr>
        <a:xfrm>
          <a:off x="9324975" y="8250766"/>
          <a:ext cx="6070600" cy="170497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9" name="角丸四角形吹き出し 6">
          <a:extLst>
            <a:ext uri="{FF2B5EF4-FFF2-40B4-BE49-F238E27FC236}">
              <a16:creationId xmlns:a16="http://schemas.microsoft.com/office/drawing/2014/main" id="{37E09CB0-EF6F-4DC8-A1E2-0D1028DE5ABD}"/>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0" name="角丸四角形吹き出し 10">
          <a:extLst>
            <a:ext uri="{FF2B5EF4-FFF2-40B4-BE49-F238E27FC236}">
              <a16:creationId xmlns:a16="http://schemas.microsoft.com/office/drawing/2014/main" id="{97C30E49-72B3-424C-BD55-52D9F1E6E27B}"/>
            </a:ext>
          </a:extLst>
        </xdr:cNvPr>
        <xdr:cNvSpPr/>
      </xdr:nvSpPr>
      <xdr:spPr>
        <a:xfrm>
          <a:off x="12542044" y="1050131"/>
          <a:ext cx="1851553" cy="830262"/>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1" name="角丸四角形吹き出し 5">
          <a:extLst>
            <a:ext uri="{FF2B5EF4-FFF2-40B4-BE49-F238E27FC236}">
              <a16:creationId xmlns:a16="http://schemas.microsoft.com/office/drawing/2014/main" id="{C308AE4F-B50A-4AA0-AC5B-E7E9247D8DDB}"/>
            </a:ext>
          </a:extLst>
        </xdr:cNvPr>
        <xdr:cNvSpPr/>
      </xdr:nvSpPr>
      <xdr:spPr>
        <a:xfrm>
          <a:off x="10146506" y="3328988"/>
          <a:ext cx="2845330" cy="14075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621506</xdr:colOff>
      <xdr:row>52</xdr:row>
      <xdr:rowOff>150019</xdr:rowOff>
    </xdr:from>
    <xdr:to>
      <xdr:col>10</xdr:col>
      <xdr:colOff>528901</xdr:colOff>
      <xdr:row>58</xdr:row>
      <xdr:rowOff>157164</xdr:rowOff>
    </xdr:to>
    <xdr:sp macro="" textlink="">
      <xdr:nvSpPr>
        <xdr:cNvPr id="12" name="角丸四角形吹き出し 12">
          <a:extLst>
            <a:ext uri="{FF2B5EF4-FFF2-40B4-BE49-F238E27FC236}">
              <a16:creationId xmlns:a16="http://schemas.microsoft.com/office/drawing/2014/main" id="{26AC5146-F2AB-43AE-A14B-DBA4ED7BC3D3}"/>
            </a:ext>
          </a:extLst>
        </xdr:cNvPr>
        <xdr:cNvSpPr/>
      </xdr:nvSpPr>
      <xdr:spPr>
        <a:xfrm>
          <a:off x="4326731" y="9284494"/>
          <a:ext cx="3822170" cy="1054895"/>
        </a:xfrm>
        <a:prstGeom prst="wedgeRoundRectCallout">
          <a:avLst>
            <a:gd name="adj1" fmla="val -84187"/>
            <a:gd name="adj2" fmla="val -700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12</xdr:col>
      <xdr:colOff>619125</xdr:colOff>
      <xdr:row>33</xdr:row>
      <xdr:rowOff>133350</xdr:rowOff>
    </xdr:from>
    <xdr:to>
      <xdr:col>16</xdr:col>
      <xdr:colOff>240676</xdr:colOff>
      <xdr:row>39</xdr:row>
      <xdr:rowOff>104217</xdr:rowOff>
    </xdr:to>
    <xdr:sp macro="" textlink="">
      <xdr:nvSpPr>
        <xdr:cNvPr id="13" name="角丸四角形吹き出し 7">
          <a:extLst>
            <a:ext uri="{FF2B5EF4-FFF2-40B4-BE49-F238E27FC236}">
              <a16:creationId xmlns:a16="http://schemas.microsoft.com/office/drawing/2014/main" id="{B1B89BF4-80D3-4432-9929-4673A6665292}"/>
            </a:ext>
          </a:extLst>
        </xdr:cNvPr>
        <xdr:cNvSpPr/>
      </xdr:nvSpPr>
      <xdr:spPr>
        <a:xfrm>
          <a:off x="11458575" y="6010275"/>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13</xdr:col>
      <xdr:colOff>357188</xdr:colOff>
      <xdr:row>55</xdr:row>
      <xdr:rowOff>119066</xdr:rowOff>
    </xdr:from>
    <xdr:to>
      <xdr:col>18</xdr:col>
      <xdr:colOff>511969</xdr:colOff>
      <xdr:row>58</xdr:row>
      <xdr:rowOff>28575</xdr:rowOff>
    </xdr:to>
    <xdr:sp macro="" textlink="">
      <xdr:nvSpPr>
        <xdr:cNvPr id="2" name="角丸四角形吹き出し 8">
          <a:extLst>
            <a:ext uri="{FF2B5EF4-FFF2-40B4-BE49-F238E27FC236}">
              <a16:creationId xmlns:a16="http://schemas.microsoft.com/office/drawing/2014/main" id="{B8CB040F-4FC1-45F1-B6CD-E20AB97C0106}"/>
            </a:ext>
          </a:extLst>
        </xdr:cNvPr>
        <xdr:cNvSpPr/>
      </xdr:nvSpPr>
      <xdr:spPr>
        <a:xfrm>
          <a:off x="11977688" y="9882191"/>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14</xdr:col>
      <xdr:colOff>228600</xdr:colOff>
      <xdr:row>34</xdr:row>
      <xdr:rowOff>114300</xdr:rowOff>
    </xdr:from>
    <xdr:to>
      <xdr:col>17</xdr:col>
      <xdr:colOff>555001</xdr:colOff>
      <xdr:row>40</xdr:row>
      <xdr:rowOff>85167</xdr:rowOff>
    </xdr:to>
    <xdr:sp macro="" textlink="">
      <xdr:nvSpPr>
        <xdr:cNvPr id="12" name="角丸四角形吹き出し 7">
          <a:extLst>
            <a:ext uri="{FF2B5EF4-FFF2-40B4-BE49-F238E27FC236}">
              <a16:creationId xmlns:a16="http://schemas.microsoft.com/office/drawing/2014/main" id="{FFE04BAE-BBB7-4543-9349-773DD0545B31}"/>
            </a:ext>
          </a:extLst>
        </xdr:cNvPr>
        <xdr:cNvSpPr/>
      </xdr:nvSpPr>
      <xdr:spPr>
        <a:xfrm>
          <a:off x="12534900" y="62484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28575</xdr:colOff>
      <xdr:row>35</xdr:row>
      <xdr:rowOff>66675</xdr:rowOff>
    </xdr:from>
    <xdr:to>
      <xdr:col>19</xdr:col>
      <xdr:colOff>354976</xdr:colOff>
      <xdr:row>41</xdr:row>
      <xdr:rowOff>37542</xdr:rowOff>
    </xdr:to>
    <xdr:sp macro="" textlink="">
      <xdr:nvSpPr>
        <xdr:cNvPr id="12" name="角丸四角形吹き出し 7">
          <a:extLst>
            <a:ext uri="{FF2B5EF4-FFF2-40B4-BE49-F238E27FC236}">
              <a16:creationId xmlns:a16="http://schemas.microsoft.com/office/drawing/2014/main" id="{A4562F01-2B8A-45BD-8EAA-6190F098B685}"/>
            </a:ext>
          </a:extLst>
        </xdr:cNvPr>
        <xdr:cNvSpPr/>
      </xdr:nvSpPr>
      <xdr:spPr>
        <a:xfrm>
          <a:off x="13706475" y="6372225"/>
          <a:ext cx="2383801" cy="999567"/>
        </a:xfrm>
        <a:prstGeom prst="wedgeRoundRectCallout">
          <a:avLst>
            <a:gd name="adj1" fmla="val -400716"/>
            <a:gd name="adj2" fmla="val -748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355600</xdr:colOff>
      <xdr:row>55</xdr:row>
      <xdr:rowOff>155575</xdr:rowOff>
    </xdr:from>
    <xdr:to>
      <xdr:col>18</xdr:col>
      <xdr:colOff>510381</xdr:colOff>
      <xdr:row>58</xdr:row>
      <xdr:rowOff>65084</xdr:rowOff>
    </xdr:to>
    <xdr:sp macro="" textlink="">
      <xdr:nvSpPr>
        <xdr:cNvPr id="7" name="角丸四角形吹き出し 8">
          <a:extLst>
            <a:ext uri="{FF2B5EF4-FFF2-40B4-BE49-F238E27FC236}">
              <a16:creationId xmlns:a16="http://schemas.microsoft.com/office/drawing/2014/main" id="{3602674F-96EE-4C5F-BBF2-BB39782FB9AB}"/>
            </a:ext>
          </a:extLst>
        </xdr:cNvPr>
        <xdr:cNvSpPr/>
      </xdr:nvSpPr>
      <xdr:spPr>
        <a:xfrm>
          <a:off x="11960225" y="10077450"/>
          <a:ext cx="3567906" cy="7985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13</xdr:col>
      <xdr:colOff>476250</xdr:colOff>
      <xdr:row>34</xdr:row>
      <xdr:rowOff>38100</xdr:rowOff>
    </xdr:from>
    <xdr:to>
      <xdr:col>17</xdr:col>
      <xdr:colOff>116851</xdr:colOff>
      <xdr:row>40</xdr:row>
      <xdr:rowOff>8967</xdr:rowOff>
    </xdr:to>
    <xdr:sp macro="" textlink="">
      <xdr:nvSpPr>
        <xdr:cNvPr id="13" name="角丸四角形吹き出し 7">
          <a:extLst>
            <a:ext uri="{FF2B5EF4-FFF2-40B4-BE49-F238E27FC236}">
              <a16:creationId xmlns:a16="http://schemas.microsoft.com/office/drawing/2014/main" id="{41F536F0-3D83-4B33-A4C4-B61C921B1CCD}"/>
            </a:ext>
          </a:extLst>
        </xdr:cNvPr>
        <xdr:cNvSpPr/>
      </xdr:nvSpPr>
      <xdr:spPr>
        <a:xfrm>
          <a:off x="12096750" y="61722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333375</xdr:colOff>
      <xdr:row>55</xdr:row>
      <xdr:rowOff>123825</xdr:rowOff>
    </xdr:from>
    <xdr:to>
      <xdr:col>18</xdr:col>
      <xdr:colOff>488156</xdr:colOff>
      <xdr:row>58</xdr:row>
      <xdr:rowOff>33334</xdr:rowOff>
    </xdr:to>
    <xdr:sp macro="" textlink="">
      <xdr:nvSpPr>
        <xdr:cNvPr id="7" name="角丸四角形吹き出し 8">
          <a:extLst>
            <a:ext uri="{FF2B5EF4-FFF2-40B4-BE49-F238E27FC236}">
              <a16:creationId xmlns:a16="http://schemas.microsoft.com/office/drawing/2014/main" id="{0C877EAA-2A9D-4D4D-8848-EEBE6064DDD5}"/>
            </a:ext>
          </a:extLst>
        </xdr:cNvPr>
        <xdr:cNvSpPr/>
      </xdr:nvSpPr>
      <xdr:spPr>
        <a:xfrm>
          <a:off x="11953875" y="9886950"/>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14</xdr:col>
      <xdr:colOff>190500</xdr:colOff>
      <xdr:row>34</xdr:row>
      <xdr:rowOff>28575</xdr:rowOff>
    </xdr:from>
    <xdr:to>
      <xdr:col>17</xdr:col>
      <xdr:colOff>516901</xdr:colOff>
      <xdr:row>39</xdr:row>
      <xdr:rowOff>170892</xdr:rowOff>
    </xdr:to>
    <xdr:sp macro="" textlink="">
      <xdr:nvSpPr>
        <xdr:cNvPr id="13" name="角丸四角形吹き出し 7">
          <a:extLst>
            <a:ext uri="{FF2B5EF4-FFF2-40B4-BE49-F238E27FC236}">
              <a16:creationId xmlns:a16="http://schemas.microsoft.com/office/drawing/2014/main" id="{F3B8F782-CFD3-4D8D-8EFC-41C9129B07BC}"/>
            </a:ext>
          </a:extLst>
        </xdr:cNvPr>
        <xdr:cNvSpPr/>
      </xdr:nvSpPr>
      <xdr:spPr>
        <a:xfrm>
          <a:off x="12496800" y="6162675"/>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336177</xdr:colOff>
      <xdr:row>55</xdr:row>
      <xdr:rowOff>123265</xdr:rowOff>
    </xdr:from>
    <xdr:to>
      <xdr:col>18</xdr:col>
      <xdr:colOff>502164</xdr:colOff>
      <xdr:row>58</xdr:row>
      <xdr:rowOff>35015</xdr:rowOff>
    </xdr:to>
    <xdr:sp macro="" textlink="">
      <xdr:nvSpPr>
        <xdr:cNvPr id="7" name="角丸四角形吹き出し 8">
          <a:extLst>
            <a:ext uri="{FF2B5EF4-FFF2-40B4-BE49-F238E27FC236}">
              <a16:creationId xmlns:a16="http://schemas.microsoft.com/office/drawing/2014/main" id="{F15FBC5D-8BD4-4757-9521-EF745ABC23ED}"/>
            </a:ext>
          </a:extLst>
        </xdr:cNvPr>
        <xdr:cNvSpPr/>
      </xdr:nvSpPr>
      <xdr:spPr>
        <a:xfrm>
          <a:off x="11967883" y="9715500"/>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BB96D4BE-DE66-4533-84E6-C3183C572B2A}"/>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D7C9E07C-6B79-4954-BF0E-530FD3931215}"/>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DB538A9C-DE1A-40F2-8D86-73BDC06FE055}"/>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FD476B87-E0E0-4628-9CDA-4D6C585FB40B}"/>
            </a:ext>
          </a:extLst>
        </xdr:cNvPr>
        <xdr:cNvSpPr/>
      </xdr:nvSpPr>
      <xdr:spPr>
        <a:xfrm>
          <a:off x="11895885" y="4364132"/>
          <a:ext cx="3158377" cy="1534224"/>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D01F8C4-83F7-462A-8D35-0A9F1791463D}"/>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42E94F9A-2042-4082-96DC-CBF102D28326}"/>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A834BB0D-D749-40D6-81CC-AB0789C4EF7F}"/>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D4ED4-CA46-4C39-A6F5-91C3189C1C0D}"/>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8CE24B87-2BF0-4A02-AE36-D28FB4131475}"/>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13</xdr:col>
      <xdr:colOff>609600</xdr:colOff>
      <xdr:row>33</xdr:row>
      <xdr:rowOff>152400</xdr:rowOff>
    </xdr:from>
    <xdr:to>
      <xdr:col>17</xdr:col>
      <xdr:colOff>250201</xdr:colOff>
      <xdr:row>39</xdr:row>
      <xdr:rowOff>123267</xdr:rowOff>
    </xdr:to>
    <xdr:sp macro="" textlink="">
      <xdr:nvSpPr>
        <xdr:cNvPr id="13" name="角丸四角形吹き出し 7">
          <a:extLst>
            <a:ext uri="{FF2B5EF4-FFF2-40B4-BE49-F238E27FC236}">
              <a16:creationId xmlns:a16="http://schemas.microsoft.com/office/drawing/2014/main" id="{F86C41DD-AAC5-4600-ABC4-A35667EA7FA9}"/>
            </a:ext>
          </a:extLst>
        </xdr:cNvPr>
        <xdr:cNvSpPr/>
      </xdr:nvSpPr>
      <xdr:spPr>
        <a:xfrm>
          <a:off x="12230100" y="611505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285750</xdr:colOff>
      <xdr:row>55</xdr:row>
      <xdr:rowOff>76200</xdr:rowOff>
    </xdr:from>
    <xdr:to>
      <xdr:col>18</xdr:col>
      <xdr:colOff>440531</xdr:colOff>
      <xdr:row>57</xdr:row>
      <xdr:rowOff>233359</xdr:rowOff>
    </xdr:to>
    <xdr:sp macro="" textlink="">
      <xdr:nvSpPr>
        <xdr:cNvPr id="7" name="角丸四角形吹き出し 8">
          <a:extLst>
            <a:ext uri="{FF2B5EF4-FFF2-40B4-BE49-F238E27FC236}">
              <a16:creationId xmlns:a16="http://schemas.microsoft.com/office/drawing/2014/main" id="{026F9E71-1748-4271-B6F5-B7C1D6BD88B3}"/>
            </a:ext>
          </a:extLst>
        </xdr:cNvPr>
        <xdr:cNvSpPr/>
      </xdr:nvSpPr>
      <xdr:spPr>
        <a:xfrm>
          <a:off x="11906250" y="9839325"/>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127000</xdr:colOff>
      <xdr:row>1</xdr:row>
      <xdr:rowOff>124883</xdr:rowOff>
    </xdr:from>
    <xdr:to>
      <xdr:col>46</xdr:col>
      <xdr:colOff>38100</xdr:colOff>
      <xdr:row>7</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10071100" y="124883"/>
          <a:ext cx="2673350" cy="1178984"/>
        </a:xfrm>
        <a:prstGeom prst="wedgeRoundRectCallout">
          <a:avLst>
            <a:gd name="adj1" fmla="val -162444"/>
            <a:gd name="adj2" fmla="val -4377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7</xdr:row>
      <xdr:rowOff>136526</xdr:rowOff>
    </xdr:from>
    <xdr:to>
      <xdr:col>38</xdr:col>
      <xdr:colOff>215900</xdr:colOff>
      <xdr:row>12</xdr:row>
      <xdr:rowOff>211667</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152217" y="1332443"/>
          <a:ext cx="3244850" cy="1641474"/>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・ＳＴＳフェーズ応募で、会社設立前の場合は、</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法人名称（法人設立準備中）　又は代表者名（法人設立準備中）と記載してください。</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4</xdr:row>
      <xdr:rowOff>19051</xdr:rowOff>
    </xdr:from>
    <xdr:to>
      <xdr:col>35</xdr:col>
      <xdr:colOff>171451</xdr:colOff>
      <xdr:row>6</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21</xdr:row>
      <xdr:rowOff>105834</xdr:rowOff>
    </xdr:from>
    <xdr:to>
      <xdr:col>40</xdr:col>
      <xdr:colOff>201083</xdr:colOff>
      <xdr:row>23</xdr:row>
      <xdr:rowOff>275167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336366" y="4370917"/>
          <a:ext cx="3596217" cy="836083"/>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27</xdr:col>
      <xdr:colOff>171450</xdr:colOff>
      <xdr:row>25</xdr:row>
      <xdr:rowOff>19050</xdr:rowOff>
    </xdr:from>
    <xdr:to>
      <xdr:col>40</xdr:col>
      <xdr:colOff>190500</xdr:colOff>
      <xdr:row>28</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353300" y="4514850"/>
          <a:ext cx="3609975" cy="1085850"/>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29</xdr:row>
      <xdr:rowOff>28574</xdr:rowOff>
    </xdr:from>
    <xdr:to>
      <xdr:col>42</xdr:col>
      <xdr:colOff>85725</xdr:colOff>
      <xdr:row>39</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３．助成事業の総費用は、「助成対象費用」となります。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４．助成金交付提案額は、「助成金の額」となります。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46</xdr:row>
      <xdr:rowOff>34924</xdr:rowOff>
    </xdr:from>
    <xdr:to>
      <xdr:col>26</xdr:col>
      <xdr:colOff>201083</xdr:colOff>
      <xdr:row>48</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59</xdr:row>
      <xdr:rowOff>20108</xdr:rowOff>
    </xdr:from>
    <xdr:to>
      <xdr:col>28</xdr:col>
      <xdr:colOff>190500</xdr:colOff>
      <xdr:row>63</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29</xdr:col>
      <xdr:colOff>52917</xdr:colOff>
      <xdr:row>50</xdr:row>
      <xdr:rowOff>3177</xdr:rowOff>
    </xdr:from>
    <xdr:to>
      <xdr:col>49</xdr:col>
      <xdr:colOff>233892</xdr:colOff>
      <xdr:row>52</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「助成事業に要する経費」と、「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．助成金交付提案額」は、情報項目シートより自動転記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66</xdr:row>
      <xdr:rowOff>138643</xdr:rowOff>
    </xdr:from>
    <xdr:to>
      <xdr:col>29</xdr:col>
      <xdr:colOff>10583</xdr:colOff>
      <xdr:row>68</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55</xdr:row>
      <xdr:rowOff>52918</xdr:rowOff>
    </xdr:from>
    <xdr:to>
      <xdr:col>50</xdr:col>
      <xdr:colOff>43390</xdr:colOff>
      <xdr:row>61</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twoCellAnchor>
    <xdr:from>
      <xdr:col>26</xdr:col>
      <xdr:colOff>109009</xdr:colOff>
      <xdr:row>87</xdr:row>
      <xdr:rowOff>21166</xdr:rowOff>
    </xdr:from>
    <xdr:to>
      <xdr:col>34</xdr:col>
      <xdr:colOff>31750</xdr:colOff>
      <xdr:row>88</xdr:row>
      <xdr:rowOff>215900</xdr:rowOff>
    </xdr:to>
    <xdr:sp macro="" textlink="">
      <xdr:nvSpPr>
        <xdr:cNvPr id="13" name="角丸四角形吹き出し 21">
          <a:extLst>
            <a:ext uri="{FF2B5EF4-FFF2-40B4-BE49-F238E27FC236}">
              <a16:creationId xmlns:a16="http://schemas.microsoft.com/office/drawing/2014/main" id="{367DE953-A4DC-49D9-87D2-2C5674B4CC9D}"/>
            </a:ext>
          </a:extLst>
        </xdr:cNvPr>
        <xdr:cNvSpPr/>
      </xdr:nvSpPr>
      <xdr:spPr>
        <a:xfrm>
          <a:off x="6988176" y="18298583"/>
          <a:ext cx="2124074" cy="42756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207065</xdr:colOff>
      <xdr:row>94</xdr:row>
      <xdr:rowOff>215349</xdr:rowOff>
    </xdr:from>
    <xdr:to>
      <xdr:col>34</xdr:col>
      <xdr:colOff>190499</xdr:colOff>
      <xdr:row>96</xdr:row>
      <xdr:rowOff>215348</xdr:rowOff>
    </xdr:to>
    <xdr:sp macro="" textlink="">
      <xdr:nvSpPr>
        <xdr:cNvPr id="16" name="角丸四角形吹き出し 21">
          <a:extLst>
            <a:ext uri="{FF2B5EF4-FFF2-40B4-BE49-F238E27FC236}">
              <a16:creationId xmlns:a16="http://schemas.microsoft.com/office/drawing/2014/main" id="{0DB0E6EF-ADCF-453F-BE11-751E50E6CB35}"/>
            </a:ext>
          </a:extLst>
        </xdr:cNvPr>
        <xdr:cNvSpPr/>
      </xdr:nvSpPr>
      <xdr:spPr>
        <a:xfrm>
          <a:off x="7313543" y="21551349"/>
          <a:ext cx="2170043" cy="397564"/>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144118</xdr:colOff>
      <xdr:row>97</xdr:row>
      <xdr:rowOff>160683</xdr:rowOff>
    </xdr:from>
    <xdr:to>
      <xdr:col>34</xdr:col>
      <xdr:colOff>66859</xdr:colOff>
      <xdr:row>99</xdr:row>
      <xdr:rowOff>123504</xdr:rowOff>
    </xdr:to>
    <xdr:sp macro="" textlink="">
      <xdr:nvSpPr>
        <xdr:cNvPr id="18" name="角丸四角形吹き出し 21">
          <a:extLst>
            <a:ext uri="{FF2B5EF4-FFF2-40B4-BE49-F238E27FC236}">
              <a16:creationId xmlns:a16="http://schemas.microsoft.com/office/drawing/2014/main" id="{D3D9627A-1257-48FB-9631-A97FE2921395}"/>
            </a:ext>
          </a:extLst>
        </xdr:cNvPr>
        <xdr:cNvSpPr/>
      </xdr:nvSpPr>
      <xdr:spPr>
        <a:xfrm>
          <a:off x="7250596" y="23186335"/>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直接記載してください。</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143932</xdr:colOff>
      <xdr:row>14</xdr:row>
      <xdr:rowOff>121708</xdr:rowOff>
    </xdr:from>
    <xdr:to>
      <xdr:col>35</xdr:col>
      <xdr:colOff>32807</xdr:colOff>
      <xdr:row>15</xdr:row>
      <xdr:rowOff>177799</xdr:rowOff>
    </xdr:to>
    <xdr:sp macro="" textlink="">
      <xdr:nvSpPr>
        <xdr:cNvPr id="2" name="角丸四角形吹き出し 7">
          <a:extLst>
            <a:ext uri="{FF2B5EF4-FFF2-40B4-BE49-F238E27FC236}">
              <a16:creationId xmlns:a16="http://schemas.microsoft.com/office/drawing/2014/main" id="{7DBF40B9-1CFC-41D9-98B5-F5541B5636DB}"/>
            </a:ext>
          </a:extLst>
        </xdr:cNvPr>
        <xdr:cNvSpPr/>
      </xdr:nvSpPr>
      <xdr:spPr>
        <a:xfrm>
          <a:off x="7325782" y="2883958"/>
          <a:ext cx="2374900" cy="303741"/>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24</xdr:col>
      <xdr:colOff>31749</xdr:colOff>
      <xdr:row>16</xdr:row>
      <xdr:rowOff>147108</xdr:rowOff>
    </xdr:from>
    <xdr:to>
      <xdr:col>33</xdr:col>
      <xdr:colOff>57150</xdr:colOff>
      <xdr:row>17</xdr:row>
      <xdr:rowOff>250824</xdr:rowOff>
    </xdr:to>
    <xdr:sp macro="" textlink="">
      <xdr:nvSpPr>
        <xdr:cNvPr id="3" name="角丸四角形吹き出し 7">
          <a:extLst>
            <a:ext uri="{FF2B5EF4-FFF2-40B4-BE49-F238E27FC236}">
              <a16:creationId xmlns:a16="http://schemas.microsoft.com/office/drawing/2014/main" id="{331D2877-F2CE-415E-BF4C-A15C2426E08A}"/>
            </a:ext>
          </a:extLst>
        </xdr:cNvPr>
        <xdr:cNvSpPr/>
      </xdr:nvSpPr>
      <xdr:spPr>
        <a:xfrm>
          <a:off x="6661149" y="3385608"/>
          <a:ext cx="2511426" cy="332316"/>
        </a:xfrm>
        <a:prstGeom prst="wedgeRoundRectCallout">
          <a:avLst>
            <a:gd name="adj1" fmla="val -198779"/>
            <a:gd name="adj2" fmla="val 309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応募する事業名のみ記載ください。</a:t>
          </a:r>
          <a:endParaRPr kumimoji="1" lang="en-US" altLang="ja-JP" sz="1200" b="1" baseline="0">
            <a:solidFill>
              <a:srgbClr val="FF0000"/>
            </a:solidFill>
            <a:effectLst/>
            <a:latin typeface="+mn-lt"/>
            <a:ea typeface="+mn-ea"/>
            <a:cs typeface="+mn-cs"/>
          </a:endParaRPr>
        </a:p>
      </xdr:txBody>
    </xdr:sp>
    <xdr:clientData/>
  </xdr:twoCellAnchor>
  <xdr:twoCellAnchor>
    <xdr:from>
      <xdr:col>0</xdr:col>
      <xdr:colOff>0</xdr:colOff>
      <xdr:row>17</xdr:row>
      <xdr:rowOff>102658</xdr:rowOff>
    </xdr:from>
    <xdr:to>
      <xdr:col>9</xdr:col>
      <xdr:colOff>227543</xdr:colOff>
      <xdr:row>18</xdr:row>
      <xdr:rowOff>82549</xdr:rowOff>
    </xdr:to>
    <xdr:sp macro="" textlink="">
      <xdr:nvSpPr>
        <xdr:cNvPr id="8" name="角丸四角形吹き出し 7">
          <a:extLst>
            <a:ext uri="{FF2B5EF4-FFF2-40B4-BE49-F238E27FC236}">
              <a16:creationId xmlns:a16="http://schemas.microsoft.com/office/drawing/2014/main" id="{3813B433-6B3C-4FF2-94DD-486BA6C9DB21}"/>
            </a:ext>
          </a:extLst>
        </xdr:cNvPr>
        <xdr:cNvSpPr/>
      </xdr:nvSpPr>
      <xdr:spPr>
        <a:xfrm>
          <a:off x="0" y="3798358"/>
          <a:ext cx="2713568" cy="303741"/>
        </a:xfrm>
        <a:prstGeom prst="wedgeRoundRectCallout">
          <a:avLst>
            <a:gd name="adj1" fmla="val 33725"/>
            <a:gd name="adj2" fmla="val -24113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該当する事業をプルダウンより選択</a:t>
          </a:r>
          <a:endParaRPr kumimoji="1" lang="en-US" altLang="ja-JP" sz="1200" b="1" baseline="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537945</xdr:colOff>
      <xdr:row>0</xdr:row>
      <xdr:rowOff>54784</xdr:rowOff>
    </xdr:from>
    <xdr:to>
      <xdr:col>11</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689288</xdr:colOff>
      <xdr:row>2</xdr:row>
      <xdr:rowOff>37850</xdr:rowOff>
    </xdr:from>
    <xdr:to>
      <xdr:col>6</xdr:col>
      <xdr:colOff>429684</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204138"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9</xdr:col>
      <xdr:colOff>343213</xdr:colOff>
      <xdr:row>7</xdr:row>
      <xdr:rowOff>233955</xdr:rowOff>
    </xdr:from>
    <xdr:to>
      <xdr:col>13</xdr:col>
      <xdr:colOff>129804</xdr:colOff>
      <xdr:row>12</xdr:row>
      <xdr:rowOff>93009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20563" y="1853205"/>
          <a:ext cx="2529791" cy="1154454"/>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プルダウンで、委託先か共同研究先か選ぶ</a:t>
          </a:r>
        </a:p>
      </xdr:txBody>
    </xdr:sp>
    <xdr:clientData/>
  </xdr:twoCellAnchor>
  <xdr:twoCellAnchor>
    <xdr:from>
      <xdr:col>1</xdr:col>
      <xdr:colOff>1613213</xdr:colOff>
      <xdr:row>11</xdr:row>
      <xdr:rowOff>37850</xdr:rowOff>
    </xdr:from>
    <xdr:to>
      <xdr:col>4</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委託先・共同研究先名を記載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393699</xdr:colOff>
      <xdr:row>0</xdr:row>
      <xdr:rowOff>179917</xdr:rowOff>
    </xdr:from>
    <xdr:to>
      <xdr:col>10</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8</xdr:col>
      <xdr:colOff>402164</xdr:colOff>
      <xdr:row>19</xdr:row>
      <xdr:rowOff>227540</xdr:rowOff>
    </xdr:from>
    <xdr:to>
      <xdr:col>14</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・委託・共同研究費の計上がある場合は、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8</xdr:col>
      <xdr:colOff>211666</xdr:colOff>
      <xdr:row>10</xdr:row>
      <xdr:rowOff>132291</xdr:rowOff>
    </xdr:from>
    <xdr:to>
      <xdr:col>12</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515215</xdr:colOff>
      <xdr:row>11</xdr:row>
      <xdr:rowOff>92942</xdr:rowOff>
    </xdr:from>
    <xdr:to>
      <xdr:col>13</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助成対象費用の総額の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複数の委託・共同研究先がある場合は、その総額が、助成対象費用の総額の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8</xdr:col>
      <xdr:colOff>199351</xdr:colOff>
      <xdr:row>15</xdr:row>
      <xdr:rowOff>195696</xdr:rowOff>
    </xdr:from>
    <xdr:to>
      <xdr:col>11</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7</xdr:col>
      <xdr:colOff>391392</xdr:colOff>
      <xdr:row>0</xdr:row>
      <xdr:rowOff>89383</xdr:rowOff>
    </xdr:from>
    <xdr:to>
      <xdr:col>10</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7</xdr:col>
      <xdr:colOff>646546</xdr:colOff>
      <xdr:row>6</xdr:row>
      <xdr:rowOff>39255</xdr:rowOff>
    </xdr:from>
    <xdr:to>
      <xdr:col>11</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412751</xdr:colOff>
      <xdr:row>5</xdr:row>
      <xdr:rowOff>160866</xdr:rowOff>
    </xdr:from>
    <xdr:to>
      <xdr:col>12</xdr:col>
      <xdr:colOff>674407</xdr:colOff>
      <xdr:row>12</xdr:row>
      <xdr:rowOff>38599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620251" y="1240366"/>
          <a:ext cx="1870323" cy="1063066"/>
        </a:xfrm>
        <a:prstGeom prst="wedgeRoundRectCallout">
          <a:avLst>
            <a:gd name="adj1" fmla="val -160239"/>
            <a:gd name="adj2" fmla="val -665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27515</xdr:rowOff>
    </xdr:from>
    <xdr:to>
      <xdr:col>13</xdr:col>
      <xdr:colOff>603249</xdr:colOff>
      <xdr:row>27</xdr:row>
      <xdr:rowOff>11206</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304553" y="3277221"/>
          <a:ext cx="2851961" cy="1496485"/>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19</xdr:col>
      <xdr:colOff>215899</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705291" y="4029074"/>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652993</xdr:colOff>
      <xdr:row>33</xdr:row>
      <xdr:rowOff>115359</xdr:rowOff>
    </xdr:from>
    <xdr:to>
      <xdr:col>16</xdr:col>
      <xdr:colOff>280147</xdr:colOff>
      <xdr:row>39</xdr:row>
      <xdr:rowOff>106396</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1500287" y="5886388"/>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2</xdr:col>
      <xdr:colOff>104775</xdr:colOff>
      <xdr:row>5</xdr:row>
      <xdr:rowOff>114300</xdr:rowOff>
    </xdr:from>
    <xdr:to>
      <xdr:col>6</xdr:col>
      <xdr:colOff>165847</xdr:colOff>
      <xdr:row>10</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3544981" y="1178859"/>
          <a:ext cx="1663513" cy="726141"/>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58</xdr:row>
      <xdr:rowOff>156634</xdr:rowOff>
    </xdr:from>
    <xdr:to>
      <xdr:col>13</xdr:col>
      <xdr:colOff>220196</xdr:colOff>
      <xdr:row>63</xdr:row>
      <xdr:rowOff>103405</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278533" y="10231967"/>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02750" y="8167158"/>
          <a:ext cx="6084358" cy="1515533"/>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227542</xdr:colOff>
      <xdr:row>52</xdr:row>
      <xdr:rowOff>21166</xdr:rowOff>
    </xdr:from>
    <xdr:to>
      <xdr:col>10</xdr:col>
      <xdr:colOff>169334</xdr:colOff>
      <xdr:row>58</xdr:row>
      <xdr:rowOff>12701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3931709" y="905933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074525" y="2244725"/>
          <a:ext cx="3163358" cy="1194858"/>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0</xdr:colOff>
      <xdr:row>33</xdr:row>
      <xdr:rowOff>66675</xdr:rowOff>
    </xdr:from>
    <xdr:to>
      <xdr:col>16</xdr:col>
      <xdr:colOff>326401</xdr:colOff>
      <xdr:row>39</xdr:row>
      <xdr:rowOff>37542</xdr:rowOff>
    </xdr:to>
    <xdr:sp macro="" textlink="">
      <xdr:nvSpPr>
        <xdr:cNvPr id="10" name="角丸四角形吹き出し 7">
          <a:extLst>
            <a:ext uri="{FF2B5EF4-FFF2-40B4-BE49-F238E27FC236}">
              <a16:creationId xmlns:a16="http://schemas.microsoft.com/office/drawing/2014/main" id="{C444432D-B858-4E11-90F3-35569443628F}"/>
            </a:ext>
          </a:extLst>
        </xdr:cNvPr>
        <xdr:cNvSpPr/>
      </xdr:nvSpPr>
      <xdr:spPr>
        <a:xfrm>
          <a:off x="11544300" y="59436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152400</xdr:colOff>
      <xdr:row>33</xdr:row>
      <xdr:rowOff>104775</xdr:rowOff>
    </xdr:from>
    <xdr:to>
      <xdr:col>16</xdr:col>
      <xdr:colOff>478801</xdr:colOff>
      <xdr:row>39</xdr:row>
      <xdr:rowOff>75642</xdr:rowOff>
    </xdr:to>
    <xdr:sp macro="" textlink="">
      <xdr:nvSpPr>
        <xdr:cNvPr id="10" name="角丸四角形吹き出し 7">
          <a:extLst>
            <a:ext uri="{FF2B5EF4-FFF2-40B4-BE49-F238E27FC236}">
              <a16:creationId xmlns:a16="http://schemas.microsoft.com/office/drawing/2014/main" id="{C264B835-E1F8-4187-B3A8-ADB189B3C306}"/>
            </a:ext>
          </a:extLst>
        </xdr:cNvPr>
        <xdr:cNvSpPr/>
      </xdr:nvSpPr>
      <xdr:spPr>
        <a:xfrm>
          <a:off x="11696700" y="59817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26628" y="10168234"/>
          <a:ext cx="1475395" cy="1034988"/>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14</xdr:col>
      <xdr:colOff>371475</xdr:colOff>
      <xdr:row>33</xdr:row>
      <xdr:rowOff>66675</xdr:rowOff>
    </xdr:from>
    <xdr:to>
      <xdr:col>18</xdr:col>
      <xdr:colOff>12076</xdr:colOff>
      <xdr:row>39</xdr:row>
      <xdr:rowOff>37542</xdr:rowOff>
    </xdr:to>
    <xdr:sp macro="" textlink="">
      <xdr:nvSpPr>
        <xdr:cNvPr id="10" name="角丸四角形吹き出し 7">
          <a:extLst>
            <a:ext uri="{FF2B5EF4-FFF2-40B4-BE49-F238E27FC236}">
              <a16:creationId xmlns:a16="http://schemas.microsoft.com/office/drawing/2014/main" id="{05CB0432-FFA7-457A-AD66-ABE0965A1067}"/>
            </a:ext>
          </a:extLst>
        </xdr:cNvPr>
        <xdr:cNvSpPr/>
      </xdr:nvSpPr>
      <xdr:spPr>
        <a:xfrm>
          <a:off x="12601575" y="59436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3.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4.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5.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0"/>
  <sheetViews>
    <sheetView tabSelected="1" workbookViewId="0"/>
  </sheetViews>
  <sheetFormatPr defaultRowHeight="13.5" x14ac:dyDescent="0.15"/>
  <cols>
    <col min="1" max="1" width="28.875" style="3" customWidth="1"/>
    <col min="2" max="2" width="128" style="7" customWidth="1"/>
    <col min="3" max="16384" width="9" style="3"/>
  </cols>
  <sheetData>
    <row r="1" spans="1:2" ht="18.75" customHeight="1" x14ac:dyDescent="0.15">
      <c r="A1" s="85" t="s">
        <v>187</v>
      </c>
      <c r="B1" s="86" t="s">
        <v>188</v>
      </c>
    </row>
    <row r="2" spans="1:2" ht="83.25" customHeight="1" x14ac:dyDescent="0.15">
      <c r="A2" s="81" t="s">
        <v>43</v>
      </c>
      <c r="B2" s="82" t="s">
        <v>329</v>
      </c>
    </row>
    <row r="3" spans="1:2" ht="78.75" customHeight="1" x14ac:dyDescent="0.15">
      <c r="A3" s="1" t="s">
        <v>208</v>
      </c>
      <c r="B3" s="2" t="s">
        <v>316</v>
      </c>
    </row>
    <row r="4" spans="1:2" ht="55.5" customHeight="1" x14ac:dyDescent="0.15">
      <c r="A4" s="81" t="s">
        <v>175</v>
      </c>
      <c r="B4" s="82" t="s">
        <v>177</v>
      </c>
    </row>
    <row r="5" spans="1:2" ht="61.5" customHeight="1" x14ac:dyDescent="0.15">
      <c r="A5" s="4" t="s">
        <v>289</v>
      </c>
      <c r="B5" s="5" t="s">
        <v>176</v>
      </c>
    </row>
    <row r="6" spans="1:2" ht="89.25" customHeight="1" x14ac:dyDescent="0.15">
      <c r="A6" s="4" t="s">
        <v>290</v>
      </c>
      <c r="B6" s="5" t="s">
        <v>291</v>
      </c>
    </row>
    <row r="7" spans="1:2" ht="65.25" customHeight="1" x14ac:dyDescent="0.15">
      <c r="A7" s="5" t="s">
        <v>292</v>
      </c>
      <c r="B7" s="5" t="s">
        <v>330</v>
      </c>
    </row>
    <row r="8" spans="1:2" ht="75" customHeight="1" x14ac:dyDescent="0.15">
      <c r="A8" s="6" t="s">
        <v>293</v>
      </c>
      <c r="B8" s="6" t="s">
        <v>294</v>
      </c>
    </row>
    <row r="9" spans="1:2" x14ac:dyDescent="0.15">
      <c r="A9" s="3" t="s">
        <v>429</v>
      </c>
    </row>
    <row r="10" spans="1:2" x14ac:dyDescent="0.15">
      <c r="A10" s="3" t="s">
        <v>390</v>
      </c>
    </row>
  </sheetData>
  <sheetProtection sheet="1" objects="1" scenarios="1"/>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zoomScale="85" zoomScaleNormal="85" workbookViewId="0"/>
  </sheetViews>
  <sheetFormatPr defaultRowHeight="13.5" x14ac:dyDescent="0.15"/>
  <cols>
    <col min="1" max="1" width="23.875" style="10" bestFit="1" customWidth="1"/>
    <col min="2" max="2" width="21.375" style="10" bestFit="1" customWidth="1"/>
    <col min="3" max="3" width="3.375" style="10" bestFit="1" customWidth="1"/>
    <col min="4" max="4" width="10.875" style="8" bestFit="1" customWidth="1"/>
    <col min="5" max="6" width="3.375" style="10" bestFit="1" customWidth="1"/>
    <col min="7" max="7" width="4.5" style="10" bestFit="1" customWidth="1"/>
    <col min="8" max="8" width="4.75" style="10" bestFit="1" customWidth="1"/>
    <col min="9" max="9" width="3.375" style="10" bestFit="1" customWidth="1"/>
    <col min="10" max="11" width="21.125" style="8" customWidth="1"/>
    <col min="12" max="12" width="21.125" style="10" customWidth="1"/>
    <col min="13" max="13" width="9.25" style="10" bestFit="1" customWidth="1"/>
    <col min="14" max="16384" width="9" style="10"/>
  </cols>
  <sheetData>
    <row r="1" spans="1:13" ht="18.75" x14ac:dyDescent="0.15">
      <c r="A1" s="232"/>
      <c r="B1" s="261"/>
      <c r="C1" s="261"/>
      <c r="D1" s="38"/>
      <c r="E1" s="261"/>
      <c r="F1" s="261"/>
      <c r="G1" s="261"/>
      <c r="H1" s="261"/>
      <c r="I1" s="261"/>
      <c r="J1" s="38"/>
      <c r="K1" s="38"/>
      <c r="L1" s="39" t="s">
        <v>71</v>
      </c>
      <c r="M1" s="261"/>
    </row>
    <row r="2" spans="1:13" ht="19.5" x14ac:dyDescent="0.15">
      <c r="A2" s="456" t="s">
        <v>206</v>
      </c>
      <c r="B2" s="456"/>
      <c r="C2" s="456"/>
      <c r="D2" s="456"/>
      <c r="E2" s="456"/>
      <c r="F2" s="456"/>
      <c r="G2" s="456"/>
      <c r="H2" s="456"/>
      <c r="I2" s="456"/>
      <c r="J2" s="456"/>
      <c r="K2" s="456"/>
      <c r="L2" s="456"/>
      <c r="M2" s="261"/>
    </row>
    <row r="3" spans="1:13" ht="18.75" x14ac:dyDescent="0.15">
      <c r="A3" s="261"/>
      <c r="B3" s="457"/>
      <c r="C3" s="457"/>
      <c r="D3" s="457"/>
      <c r="E3" s="457"/>
      <c r="F3" s="457"/>
      <c r="G3" s="457"/>
      <c r="H3" s="457"/>
      <c r="I3" s="458"/>
      <c r="J3" s="458"/>
      <c r="K3" s="458"/>
      <c r="L3" s="458"/>
      <c r="M3" s="261"/>
    </row>
    <row r="4" spans="1:13" s="11" customFormat="1" ht="14.25" thickBot="1" x14ac:dyDescent="0.2">
      <c r="A4" s="455" t="str">
        <f>"（４）"&amp;情報項目シート!C6&amp;"　　　項目別明細表(2028年度）"</f>
        <v>（４）　　　項目別明細表(2028年度）</v>
      </c>
      <c r="B4" s="455"/>
      <c r="C4" s="455"/>
      <c r="D4" s="455"/>
      <c r="E4" s="455"/>
      <c r="F4" s="455"/>
      <c r="G4" s="455"/>
      <c r="H4" s="455"/>
      <c r="I4" s="455"/>
      <c r="J4" s="455"/>
      <c r="K4" s="455"/>
      <c r="L4" s="266"/>
      <c r="M4" s="266"/>
    </row>
    <row r="5" spans="1:13" s="11" customFormat="1" x14ac:dyDescent="0.15">
      <c r="A5" s="452" t="s">
        <v>89</v>
      </c>
      <c r="B5" s="453"/>
      <c r="C5" s="453"/>
      <c r="D5" s="453"/>
      <c r="E5" s="453"/>
      <c r="F5" s="453"/>
      <c r="G5" s="453"/>
      <c r="H5" s="453"/>
      <c r="I5" s="454"/>
      <c r="J5" s="294" t="s">
        <v>90</v>
      </c>
      <c r="K5" s="295" t="s">
        <v>34</v>
      </c>
      <c r="L5" s="296" t="s">
        <v>91</v>
      </c>
      <c r="M5" s="266"/>
    </row>
    <row r="6" spans="1:13" s="11" customFormat="1" x14ac:dyDescent="0.15">
      <c r="A6" s="297" t="s">
        <v>74</v>
      </c>
      <c r="B6" s="298"/>
      <c r="C6" s="298"/>
      <c r="D6" s="299"/>
      <c r="E6" s="298"/>
      <c r="F6" s="298"/>
      <c r="G6" s="298"/>
      <c r="H6" s="298"/>
      <c r="I6" s="300"/>
      <c r="J6" s="301">
        <f>SUM(J7,J10,J16)</f>
        <v>0</v>
      </c>
      <c r="K6" s="301">
        <f>SUM(K7,K10,K16)</f>
        <v>0</v>
      </c>
      <c r="L6" s="444"/>
      <c r="M6" s="266"/>
    </row>
    <row r="7" spans="1:13" s="11" customFormat="1" x14ac:dyDescent="0.15">
      <c r="A7" s="302" t="s">
        <v>75</v>
      </c>
      <c r="B7" s="303"/>
      <c r="C7" s="303"/>
      <c r="D7" s="304"/>
      <c r="E7" s="303"/>
      <c r="F7" s="303"/>
      <c r="G7" s="303"/>
      <c r="H7" s="303"/>
      <c r="I7" s="305"/>
      <c r="J7" s="306">
        <f>SUM(J8:J9)</f>
        <v>0</v>
      </c>
      <c r="K7" s="306">
        <f>SUM(K8:K9)</f>
        <v>0</v>
      </c>
      <c r="L7" s="445"/>
      <c r="M7" s="266"/>
    </row>
    <row r="8" spans="1:13" s="11" customFormat="1" x14ac:dyDescent="0.15">
      <c r="A8" s="307"/>
      <c r="B8" s="266" t="s">
        <v>92</v>
      </c>
      <c r="C8" s="266" t="s">
        <v>93</v>
      </c>
      <c r="D8" s="44"/>
      <c r="E8" s="266" t="s">
        <v>25</v>
      </c>
      <c r="F8" s="266" t="s">
        <v>94</v>
      </c>
      <c r="G8" s="266"/>
      <c r="H8" s="266" t="s">
        <v>95</v>
      </c>
      <c r="I8" s="308" t="s">
        <v>96</v>
      </c>
      <c r="J8" s="47">
        <f>D8*G8</f>
        <v>0</v>
      </c>
      <c r="K8" s="48">
        <f>J8</f>
        <v>0</v>
      </c>
      <c r="L8" s="445"/>
      <c r="M8" s="266"/>
    </row>
    <row r="9" spans="1:13" s="11" customFormat="1" x14ac:dyDescent="0.15">
      <c r="A9" s="307"/>
      <c r="B9" s="266"/>
      <c r="C9" s="266"/>
      <c r="D9" s="44"/>
      <c r="E9" s="266"/>
      <c r="F9" s="266"/>
      <c r="G9" s="266"/>
      <c r="H9" s="266"/>
      <c r="I9" s="308"/>
      <c r="J9" s="47"/>
      <c r="K9" s="48">
        <f>J9</f>
        <v>0</v>
      </c>
      <c r="L9" s="445"/>
      <c r="M9" s="266"/>
    </row>
    <row r="10" spans="1:13" s="11" customFormat="1" x14ac:dyDescent="0.15">
      <c r="A10" s="447" t="s">
        <v>76</v>
      </c>
      <c r="B10" s="448"/>
      <c r="C10" s="303"/>
      <c r="D10" s="309"/>
      <c r="E10" s="303"/>
      <c r="F10" s="303"/>
      <c r="G10" s="303"/>
      <c r="H10" s="303"/>
      <c r="I10" s="310"/>
      <c r="J10" s="306">
        <f>SUM(J11:J15)</f>
        <v>0</v>
      </c>
      <c r="K10" s="306">
        <f>SUM(K11:K15)</f>
        <v>0</v>
      </c>
      <c r="L10" s="445"/>
      <c r="M10" s="266"/>
    </row>
    <row r="11" spans="1:13" s="11" customFormat="1" x14ac:dyDescent="0.15">
      <c r="A11" s="307"/>
      <c r="B11" s="266" t="s">
        <v>97</v>
      </c>
      <c r="C11" s="266" t="s">
        <v>93</v>
      </c>
      <c r="D11" s="44"/>
      <c r="E11" s="266" t="s">
        <v>25</v>
      </c>
      <c r="F11" s="266" t="s">
        <v>94</v>
      </c>
      <c r="G11" s="266"/>
      <c r="H11" s="266" t="s">
        <v>95</v>
      </c>
      <c r="I11" s="308" t="s">
        <v>96</v>
      </c>
      <c r="J11" s="47">
        <f t="shared" ref="J11:J12" si="0">D11*G11</f>
        <v>0</v>
      </c>
      <c r="K11" s="48">
        <f>J11</f>
        <v>0</v>
      </c>
      <c r="L11" s="445"/>
      <c r="M11" s="266"/>
    </row>
    <row r="12" spans="1:13" s="11" customFormat="1" x14ac:dyDescent="0.15">
      <c r="A12" s="307"/>
      <c r="B12" s="266" t="s">
        <v>98</v>
      </c>
      <c r="C12" s="266" t="s">
        <v>93</v>
      </c>
      <c r="D12" s="44"/>
      <c r="E12" s="266" t="s">
        <v>25</v>
      </c>
      <c r="F12" s="266" t="s">
        <v>94</v>
      </c>
      <c r="G12" s="266"/>
      <c r="H12" s="266" t="s">
        <v>95</v>
      </c>
      <c r="I12" s="308" t="s">
        <v>96</v>
      </c>
      <c r="J12" s="47">
        <f t="shared" si="0"/>
        <v>0</v>
      </c>
      <c r="K12" s="48">
        <f>J12</f>
        <v>0</v>
      </c>
      <c r="L12" s="445"/>
      <c r="M12" s="266"/>
    </row>
    <row r="13" spans="1:13" s="11" customFormat="1" x14ac:dyDescent="0.15">
      <c r="A13" s="307"/>
      <c r="B13" s="266" t="s">
        <v>100</v>
      </c>
      <c r="C13" s="266"/>
      <c r="D13" s="44"/>
      <c r="E13" s="266"/>
      <c r="F13" s="266"/>
      <c r="G13" s="266"/>
      <c r="H13" s="266"/>
      <c r="I13" s="308" t="s">
        <v>96</v>
      </c>
      <c r="J13" s="47"/>
      <c r="K13" s="48">
        <f>J13</f>
        <v>0</v>
      </c>
      <c r="L13" s="445"/>
      <c r="M13" s="266"/>
    </row>
    <row r="14" spans="1:13" s="11" customFormat="1" x14ac:dyDescent="0.15">
      <c r="A14" s="307"/>
      <c r="B14" s="266" t="s">
        <v>101</v>
      </c>
      <c r="C14" s="266"/>
      <c r="D14" s="44"/>
      <c r="E14" s="266"/>
      <c r="F14" s="266"/>
      <c r="G14" s="266"/>
      <c r="H14" s="266"/>
      <c r="I14" s="308" t="s">
        <v>96</v>
      </c>
      <c r="J14" s="47"/>
      <c r="K14" s="48">
        <f>J14</f>
        <v>0</v>
      </c>
      <c r="L14" s="445"/>
      <c r="M14" s="266"/>
    </row>
    <row r="15" spans="1:13" s="11" customFormat="1" x14ac:dyDescent="0.15">
      <c r="A15" s="307"/>
      <c r="B15" s="266" t="s">
        <v>102</v>
      </c>
      <c r="C15" s="266"/>
      <c r="D15" s="44"/>
      <c r="E15" s="266"/>
      <c r="F15" s="266"/>
      <c r="G15" s="266"/>
      <c r="H15" s="266"/>
      <c r="I15" s="308" t="s">
        <v>96</v>
      </c>
      <c r="J15" s="47"/>
      <c r="K15" s="48">
        <f>J15</f>
        <v>0</v>
      </c>
      <c r="L15" s="445"/>
      <c r="M15" s="266"/>
    </row>
    <row r="16" spans="1:13" s="11" customFormat="1" x14ac:dyDescent="0.15">
      <c r="A16" s="302" t="s">
        <v>77</v>
      </c>
      <c r="B16" s="303"/>
      <c r="C16" s="303"/>
      <c r="D16" s="304"/>
      <c r="E16" s="303"/>
      <c r="F16" s="303"/>
      <c r="G16" s="303"/>
      <c r="H16" s="303"/>
      <c r="I16" s="305"/>
      <c r="J16" s="306">
        <f>SUM(J17:J18)</f>
        <v>0</v>
      </c>
      <c r="K16" s="306">
        <f>SUM(K17:K18)</f>
        <v>0</v>
      </c>
      <c r="L16" s="445"/>
      <c r="M16" s="266"/>
    </row>
    <row r="17" spans="1:13" s="11" customFormat="1" x14ac:dyDescent="0.15">
      <c r="A17" s="307"/>
      <c r="B17" s="266" t="s">
        <v>104</v>
      </c>
      <c r="C17" s="266"/>
      <c r="D17" s="44"/>
      <c r="E17" s="266"/>
      <c r="F17" s="266"/>
      <c r="G17" s="266"/>
      <c r="H17" s="266"/>
      <c r="I17" s="308" t="s">
        <v>96</v>
      </c>
      <c r="J17" s="47"/>
      <c r="K17" s="48">
        <f>J17</f>
        <v>0</v>
      </c>
      <c r="L17" s="445"/>
      <c r="M17" s="266"/>
    </row>
    <row r="18" spans="1:13" s="11" customFormat="1" x14ac:dyDescent="0.15">
      <c r="A18" s="307"/>
      <c r="B18" s="266" t="s">
        <v>105</v>
      </c>
      <c r="C18" s="266"/>
      <c r="D18" s="44"/>
      <c r="E18" s="266"/>
      <c r="F18" s="266"/>
      <c r="G18" s="266"/>
      <c r="H18" s="266"/>
      <c r="I18" s="308" t="s">
        <v>96</v>
      </c>
      <c r="J18" s="47"/>
      <c r="K18" s="48">
        <f>J18</f>
        <v>0</v>
      </c>
      <c r="L18" s="445"/>
      <c r="M18" s="266"/>
    </row>
    <row r="19" spans="1:13" s="11" customFormat="1" x14ac:dyDescent="0.15">
      <c r="A19" s="311" t="s">
        <v>35</v>
      </c>
      <c r="B19" s="312"/>
      <c r="C19" s="312"/>
      <c r="D19" s="313"/>
      <c r="E19" s="312"/>
      <c r="F19" s="312"/>
      <c r="G19" s="312"/>
      <c r="H19" s="312"/>
      <c r="I19" s="314"/>
      <c r="J19" s="315">
        <f>SUM(J20,J26)</f>
        <v>0</v>
      </c>
      <c r="K19" s="315">
        <f>SUM(K20,K26)</f>
        <v>0</v>
      </c>
      <c r="L19" s="445"/>
      <c r="M19" s="266"/>
    </row>
    <row r="20" spans="1:13" s="11" customFormat="1" x14ac:dyDescent="0.15">
      <c r="A20" s="302" t="s">
        <v>78</v>
      </c>
      <c r="B20" s="303"/>
      <c r="C20" s="303"/>
      <c r="D20" s="309"/>
      <c r="E20" s="303"/>
      <c r="F20" s="303"/>
      <c r="G20" s="303"/>
      <c r="H20" s="303"/>
      <c r="I20" s="310"/>
      <c r="J20" s="306">
        <f>SUM(J21:J25)</f>
        <v>0</v>
      </c>
      <c r="K20" s="306">
        <f>SUM(K21:K25)</f>
        <v>0</v>
      </c>
      <c r="L20" s="445"/>
      <c r="M20" s="266"/>
    </row>
    <row r="21" spans="1:13" s="11" customFormat="1" x14ac:dyDescent="0.15">
      <c r="A21" s="307" t="s">
        <v>123</v>
      </c>
      <c r="B21" s="266"/>
      <c r="C21" s="266" t="s">
        <v>93</v>
      </c>
      <c r="D21" s="44"/>
      <c r="E21" s="266" t="s">
        <v>25</v>
      </c>
      <c r="F21" s="266" t="s">
        <v>94</v>
      </c>
      <c r="G21" s="266"/>
      <c r="H21" s="266" t="s">
        <v>95</v>
      </c>
      <c r="I21" s="308" t="s">
        <v>96</v>
      </c>
      <c r="J21" s="47">
        <f>D21*G21</f>
        <v>0</v>
      </c>
      <c r="K21" s="49">
        <f>J21</f>
        <v>0</v>
      </c>
      <c r="L21" s="445"/>
      <c r="M21" s="350"/>
    </row>
    <row r="22" spans="1:13" s="11" customFormat="1" x14ac:dyDescent="0.15">
      <c r="A22" s="307" t="s">
        <v>124</v>
      </c>
      <c r="B22" s="266"/>
      <c r="C22" s="266"/>
      <c r="D22" s="44"/>
      <c r="E22" s="266" t="s">
        <v>25</v>
      </c>
      <c r="F22" s="266" t="s">
        <v>94</v>
      </c>
      <c r="G22" s="266"/>
      <c r="H22" s="266" t="s">
        <v>95</v>
      </c>
      <c r="I22" s="308" t="s">
        <v>96</v>
      </c>
      <c r="J22" s="47">
        <f>D22*G22</f>
        <v>0</v>
      </c>
      <c r="K22" s="49">
        <f t="shared" ref="K22:K25" si="1">J22</f>
        <v>0</v>
      </c>
      <c r="L22" s="445"/>
      <c r="M22" s="350"/>
    </row>
    <row r="23" spans="1:13" s="11" customFormat="1" x14ac:dyDescent="0.15">
      <c r="A23" s="307"/>
      <c r="B23" s="266"/>
      <c r="C23" s="266"/>
      <c r="D23" s="44"/>
      <c r="E23" s="266" t="s">
        <v>25</v>
      </c>
      <c r="F23" s="266" t="s">
        <v>94</v>
      </c>
      <c r="G23" s="266"/>
      <c r="H23" s="266" t="s">
        <v>95</v>
      </c>
      <c r="I23" s="308" t="s">
        <v>96</v>
      </c>
      <c r="J23" s="47">
        <f t="shared" ref="J23:J25" si="2">D23*G23</f>
        <v>0</v>
      </c>
      <c r="K23" s="49">
        <f t="shared" si="1"/>
        <v>0</v>
      </c>
      <c r="L23" s="445"/>
      <c r="M23" s="350"/>
    </row>
    <row r="24" spans="1:13" s="11" customFormat="1" x14ac:dyDescent="0.15">
      <c r="A24" s="307"/>
      <c r="B24" s="266"/>
      <c r="C24" s="266"/>
      <c r="D24" s="44"/>
      <c r="E24" s="266" t="s">
        <v>25</v>
      </c>
      <c r="F24" s="266" t="s">
        <v>94</v>
      </c>
      <c r="G24" s="266"/>
      <c r="H24" s="266" t="s">
        <v>95</v>
      </c>
      <c r="I24" s="308" t="s">
        <v>96</v>
      </c>
      <c r="J24" s="47">
        <f t="shared" si="2"/>
        <v>0</v>
      </c>
      <c r="K24" s="49">
        <f t="shared" si="1"/>
        <v>0</v>
      </c>
      <c r="L24" s="445"/>
      <c r="M24" s="350"/>
    </row>
    <row r="25" spans="1:13" s="11" customFormat="1" x14ac:dyDescent="0.15">
      <c r="A25" s="307"/>
      <c r="B25" s="266"/>
      <c r="C25" s="266" t="s">
        <v>93</v>
      </c>
      <c r="D25" s="44"/>
      <c r="E25" s="266" t="s">
        <v>25</v>
      </c>
      <c r="F25" s="266" t="s">
        <v>94</v>
      </c>
      <c r="G25" s="266"/>
      <c r="H25" s="266" t="s">
        <v>95</v>
      </c>
      <c r="I25" s="308" t="s">
        <v>96</v>
      </c>
      <c r="J25" s="47">
        <f t="shared" si="2"/>
        <v>0</v>
      </c>
      <c r="K25" s="49">
        <f t="shared" si="1"/>
        <v>0</v>
      </c>
      <c r="L25" s="445"/>
      <c r="M25" s="266"/>
    </row>
    <row r="26" spans="1:13" s="11" customFormat="1" x14ac:dyDescent="0.15">
      <c r="A26" s="302" t="s">
        <v>79</v>
      </c>
      <c r="B26" s="303"/>
      <c r="C26" s="303"/>
      <c r="D26" s="309"/>
      <c r="E26" s="303"/>
      <c r="F26" s="303"/>
      <c r="G26" s="303"/>
      <c r="H26" s="303"/>
      <c r="I26" s="310"/>
      <c r="J26" s="306">
        <f>SUM(J27)</f>
        <v>0</v>
      </c>
      <c r="K26" s="306">
        <f>SUM(K27)</f>
        <v>0</v>
      </c>
      <c r="L26" s="445"/>
      <c r="M26" s="266"/>
    </row>
    <row r="27" spans="1:13" s="11" customFormat="1" x14ac:dyDescent="0.15">
      <c r="A27" s="307"/>
      <c r="B27" s="266"/>
      <c r="C27" s="266" t="s">
        <v>93</v>
      </c>
      <c r="D27" s="44"/>
      <c r="E27" s="266" t="s">
        <v>25</v>
      </c>
      <c r="F27" s="266" t="s">
        <v>94</v>
      </c>
      <c r="G27" s="266"/>
      <c r="H27" s="266" t="s">
        <v>107</v>
      </c>
      <c r="I27" s="308" t="s">
        <v>96</v>
      </c>
      <c r="J27" s="47">
        <f t="shared" ref="J27" si="3">D27*G27</f>
        <v>0</v>
      </c>
      <c r="K27" s="49">
        <f>J27</f>
        <v>0</v>
      </c>
      <c r="L27" s="445"/>
      <c r="M27" s="266"/>
    </row>
    <row r="28" spans="1:13" s="11" customFormat="1" x14ac:dyDescent="0.15">
      <c r="A28" s="311" t="s">
        <v>36</v>
      </c>
      <c r="B28" s="312"/>
      <c r="C28" s="312"/>
      <c r="D28" s="313"/>
      <c r="E28" s="312"/>
      <c r="F28" s="312"/>
      <c r="G28" s="312"/>
      <c r="H28" s="312"/>
      <c r="I28" s="314"/>
      <c r="J28" s="315">
        <f>SUM(J29,J32,J36,J38)</f>
        <v>0</v>
      </c>
      <c r="K28" s="316">
        <f>SUM(K29,K32,K36,K38)</f>
        <v>0</v>
      </c>
      <c r="L28" s="445"/>
      <c r="M28" s="266"/>
    </row>
    <row r="29" spans="1:13" s="11" customFormat="1" x14ac:dyDescent="0.15">
      <c r="A29" s="302" t="s">
        <v>80</v>
      </c>
      <c r="B29" s="303"/>
      <c r="C29" s="303"/>
      <c r="D29" s="309"/>
      <c r="E29" s="303"/>
      <c r="F29" s="303"/>
      <c r="G29" s="303"/>
      <c r="H29" s="303"/>
      <c r="I29" s="310"/>
      <c r="J29" s="306">
        <f>SUM(J30:J31)</f>
        <v>0</v>
      </c>
      <c r="K29" s="306">
        <f>SUM(K30:K31)</f>
        <v>0</v>
      </c>
      <c r="L29" s="445"/>
      <c r="M29" s="266"/>
    </row>
    <row r="30" spans="1:13" s="11" customFormat="1" x14ac:dyDescent="0.15">
      <c r="A30" s="307"/>
      <c r="B30" s="266" t="s">
        <v>109</v>
      </c>
      <c r="C30" s="266"/>
      <c r="D30" s="44"/>
      <c r="E30" s="266"/>
      <c r="F30" s="266"/>
      <c r="G30" s="266"/>
      <c r="H30" s="266"/>
      <c r="I30" s="308" t="s">
        <v>96</v>
      </c>
      <c r="J30" s="48"/>
      <c r="K30" s="48">
        <f>J30</f>
        <v>0</v>
      </c>
      <c r="L30" s="445"/>
      <c r="M30" s="266"/>
    </row>
    <row r="31" spans="1:13" s="11" customFormat="1" x14ac:dyDescent="0.15">
      <c r="A31" s="307"/>
      <c r="B31" s="266" t="s">
        <v>110</v>
      </c>
      <c r="C31" s="266"/>
      <c r="D31" s="44"/>
      <c r="E31" s="266"/>
      <c r="F31" s="266"/>
      <c r="G31" s="266"/>
      <c r="H31" s="266"/>
      <c r="I31" s="308" t="s">
        <v>96</v>
      </c>
      <c r="J31" s="48"/>
      <c r="K31" s="48">
        <f>J31</f>
        <v>0</v>
      </c>
      <c r="L31" s="445"/>
      <c r="M31" s="266"/>
    </row>
    <row r="32" spans="1:13" s="11" customFormat="1" x14ac:dyDescent="0.15">
      <c r="A32" s="302" t="s">
        <v>81</v>
      </c>
      <c r="B32" s="303"/>
      <c r="C32" s="303"/>
      <c r="D32" s="304"/>
      <c r="E32" s="303"/>
      <c r="F32" s="303"/>
      <c r="G32" s="303"/>
      <c r="H32" s="303"/>
      <c r="I32" s="310"/>
      <c r="J32" s="306">
        <f>SUM(J33:J35)</f>
        <v>0</v>
      </c>
      <c r="K32" s="306">
        <f>SUM(K33:K35)</f>
        <v>0</v>
      </c>
      <c r="L32" s="445"/>
      <c r="M32" s="266"/>
    </row>
    <row r="33" spans="1:13" s="11" customFormat="1" x14ac:dyDescent="0.15">
      <c r="A33" s="307" t="s">
        <v>111</v>
      </c>
      <c r="B33" s="266" t="s">
        <v>382</v>
      </c>
      <c r="C33" s="266" t="s">
        <v>93</v>
      </c>
      <c r="D33" s="44"/>
      <c r="E33" s="266" t="s">
        <v>25</v>
      </c>
      <c r="F33" s="266" t="s">
        <v>94</v>
      </c>
      <c r="G33" s="266"/>
      <c r="H33" s="266" t="s">
        <v>381</v>
      </c>
      <c r="I33" s="308" t="s">
        <v>96</v>
      </c>
      <c r="J33" s="47">
        <f t="shared" ref="J33:J35" si="4">D33*G33</f>
        <v>0</v>
      </c>
      <c r="K33" s="48">
        <f>J33</f>
        <v>0</v>
      </c>
      <c r="L33" s="445"/>
      <c r="M33" s="266"/>
    </row>
    <row r="34" spans="1:13" s="11" customFormat="1" x14ac:dyDescent="0.15">
      <c r="A34" s="307"/>
      <c r="B34" s="266" t="s">
        <v>383</v>
      </c>
      <c r="C34" s="266" t="s">
        <v>93</v>
      </c>
      <c r="D34" s="44"/>
      <c r="E34" s="266" t="s">
        <v>25</v>
      </c>
      <c r="F34" s="266" t="s">
        <v>94</v>
      </c>
      <c r="G34" s="266"/>
      <c r="H34" s="266" t="s">
        <v>381</v>
      </c>
      <c r="I34" s="308" t="s">
        <v>96</v>
      </c>
      <c r="J34" s="47">
        <f t="shared" si="4"/>
        <v>0</v>
      </c>
      <c r="K34" s="48">
        <f t="shared" ref="K34:K35" si="5">J34</f>
        <v>0</v>
      </c>
      <c r="L34" s="445"/>
      <c r="M34" s="266"/>
    </row>
    <row r="35" spans="1:13" s="11" customFormat="1" x14ac:dyDescent="0.15">
      <c r="A35" s="307" t="s">
        <v>112</v>
      </c>
      <c r="B35" s="266" t="s">
        <v>383</v>
      </c>
      <c r="C35" s="266" t="s">
        <v>93</v>
      </c>
      <c r="D35" s="44"/>
      <c r="E35" s="266" t="s">
        <v>25</v>
      </c>
      <c r="F35" s="266" t="s">
        <v>94</v>
      </c>
      <c r="G35" s="266"/>
      <c r="H35" s="266" t="s">
        <v>381</v>
      </c>
      <c r="I35" s="308" t="s">
        <v>96</v>
      </c>
      <c r="J35" s="47">
        <f t="shared" si="4"/>
        <v>0</v>
      </c>
      <c r="K35" s="48">
        <f t="shared" si="5"/>
        <v>0</v>
      </c>
      <c r="L35" s="445"/>
      <c r="M35" s="266"/>
    </row>
    <row r="36" spans="1:13" s="11" customFormat="1" x14ac:dyDescent="0.15">
      <c r="A36" s="302" t="s">
        <v>82</v>
      </c>
      <c r="B36" s="303"/>
      <c r="C36" s="303"/>
      <c r="D36" s="309"/>
      <c r="E36" s="303"/>
      <c r="F36" s="303"/>
      <c r="G36" s="303"/>
      <c r="H36" s="303"/>
      <c r="I36" s="310"/>
      <c r="J36" s="306">
        <f>SUM(J37)</f>
        <v>0</v>
      </c>
      <c r="K36" s="306">
        <f>SUM(K37)</f>
        <v>0</v>
      </c>
      <c r="L36" s="445"/>
      <c r="M36" s="266"/>
    </row>
    <row r="37" spans="1:13" s="11" customFormat="1" x14ac:dyDescent="0.15">
      <c r="A37" s="307"/>
      <c r="B37" s="266" t="s">
        <v>391</v>
      </c>
      <c r="C37" s="266"/>
      <c r="D37" s="44"/>
      <c r="E37" s="266"/>
      <c r="F37" s="266"/>
      <c r="G37" s="266"/>
      <c r="H37" s="266"/>
      <c r="I37" s="308" t="s">
        <v>96</v>
      </c>
      <c r="J37" s="48"/>
      <c r="K37" s="48">
        <f>J37</f>
        <v>0</v>
      </c>
      <c r="L37" s="445"/>
      <c r="M37" s="266"/>
    </row>
    <row r="38" spans="1:13" s="11" customFormat="1" x14ac:dyDescent="0.15">
      <c r="A38" s="302" t="s">
        <v>83</v>
      </c>
      <c r="B38" s="303"/>
      <c r="C38" s="303"/>
      <c r="D38" s="304"/>
      <c r="E38" s="303"/>
      <c r="F38" s="303"/>
      <c r="G38" s="303"/>
      <c r="H38" s="303"/>
      <c r="I38" s="310"/>
      <c r="J38" s="306">
        <f>SUM(J39:J48)</f>
        <v>0</v>
      </c>
      <c r="K38" s="306">
        <f>SUM(K39:K48)</f>
        <v>0</v>
      </c>
      <c r="L38" s="445"/>
      <c r="M38" s="266"/>
    </row>
    <row r="39" spans="1:13" s="40" customFormat="1" x14ac:dyDescent="0.15">
      <c r="A39" s="307" t="s">
        <v>196</v>
      </c>
      <c r="C39" s="40" t="s">
        <v>93</v>
      </c>
      <c r="D39" s="44"/>
      <c r="E39" s="40" t="s">
        <v>25</v>
      </c>
      <c r="F39" s="40" t="s">
        <v>94</v>
      </c>
      <c r="H39" s="40" t="s">
        <v>114</v>
      </c>
      <c r="I39" s="45" t="s">
        <v>96</v>
      </c>
      <c r="J39" s="47">
        <f>D39*G39</f>
        <v>0</v>
      </c>
      <c r="K39" s="48">
        <f t="shared" ref="K39:K48" si="6">J39</f>
        <v>0</v>
      </c>
      <c r="L39" s="445"/>
    </row>
    <row r="40" spans="1:13" s="40" customFormat="1" x14ac:dyDescent="0.15">
      <c r="A40" s="307" t="s">
        <v>197</v>
      </c>
      <c r="D40" s="44"/>
      <c r="I40" s="45"/>
      <c r="J40" s="47"/>
      <c r="K40" s="48">
        <f t="shared" si="6"/>
        <v>0</v>
      </c>
      <c r="L40" s="445"/>
    </row>
    <row r="41" spans="1:13" s="40" customFormat="1" x14ac:dyDescent="0.15">
      <c r="A41" s="307" t="s">
        <v>202</v>
      </c>
      <c r="D41" s="44"/>
      <c r="I41" s="45"/>
      <c r="J41" s="47"/>
      <c r="K41" s="48">
        <f t="shared" si="6"/>
        <v>0</v>
      </c>
      <c r="L41" s="445"/>
    </row>
    <row r="42" spans="1:13" s="40" customFormat="1" x14ac:dyDescent="0.15">
      <c r="A42" s="307" t="s">
        <v>201</v>
      </c>
      <c r="C42" s="40" t="s">
        <v>93</v>
      </c>
      <c r="D42" s="44"/>
      <c r="E42" s="40" t="s">
        <v>25</v>
      </c>
      <c r="F42" s="40" t="s">
        <v>94</v>
      </c>
      <c r="H42" s="40" t="s">
        <v>114</v>
      </c>
      <c r="I42" s="45" t="s">
        <v>96</v>
      </c>
      <c r="J42" s="47">
        <f>D42*G42</f>
        <v>0</v>
      </c>
      <c r="K42" s="48">
        <f t="shared" si="6"/>
        <v>0</v>
      </c>
      <c r="L42" s="445"/>
    </row>
    <row r="43" spans="1:13" s="40" customFormat="1" x14ac:dyDescent="0.15">
      <c r="A43" s="307" t="s">
        <v>200</v>
      </c>
      <c r="D43" s="44"/>
      <c r="I43" s="45"/>
      <c r="J43" s="47"/>
      <c r="K43" s="48">
        <f t="shared" si="6"/>
        <v>0</v>
      </c>
      <c r="L43" s="445"/>
    </row>
    <row r="44" spans="1:13" s="40" customFormat="1" x14ac:dyDescent="0.15">
      <c r="A44" s="307" t="s">
        <v>199</v>
      </c>
      <c r="D44" s="44"/>
      <c r="I44" s="45"/>
      <c r="J44" s="47"/>
      <c r="K44" s="48">
        <f t="shared" si="6"/>
        <v>0</v>
      </c>
      <c r="L44" s="445"/>
    </row>
    <row r="45" spans="1:13" s="40" customFormat="1" x14ac:dyDescent="0.15">
      <c r="A45" s="307" t="s">
        <v>198</v>
      </c>
      <c r="D45" s="44"/>
      <c r="I45" s="45"/>
      <c r="J45" s="47"/>
      <c r="K45" s="48">
        <f t="shared" si="6"/>
        <v>0</v>
      </c>
      <c r="L45" s="445"/>
    </row>
    <row r="46" spans="1:13" s="40" customFormat="1" x14ac:dyDescent="0.15">
      <c r="A46" s="46" t="s">
        <v>194</v>
      </c>
      <c r="B46" s="40" t="s">
        <v>115</v>
      </c>
      <c r="D46" s="44"/>
      <c r="I46" s="45"/>
      <c r="J46" s="47"/>
      <c r="K46" s="48">
        <f t="shared" si="6"/>
        <v>0</v>
      </c>
      <c r="L46" s="445"/>
    </row>
    <row r="47" spans="1:13" s="40" customFormat="1" x14ac:dyDescent="0.15">
      <c r="A47" s="46"/>
      <c r="B47" s="40" t="s">
        <v>116</v>
      </c>
      <c r="D47" s="44"/>
      <c r="I47" s="45"/>
      <c r="J47" s="47"/>
      <c r="K47" s="48">
        <f t="shared" si="6"/>
        <v>0</v>
      </c>
      <c r="L47" s="445"/>
    </row>
    <row r="48" spans="1:13" s="40" customFormat="1" x14ac:dyDescent="0.15">
      <c r="A48" s="46" t="s">
        <v>195</v>
      </c>
      <c r="D48" s="44"/>
      <c r="I48" s="45"/>
      <c r="J48" s="47"/>
      <c r="K48" s="48">
        <f t="shared" si="6"/>
        <v>0</v>
      </c>
      <c r="L48" s="445"/>
    </row>
    <row r="49" spans="1:13" s="14" customFormat="1" x14ac:dyDescent="0.15">
      <c r="A49" s="317" t="s">
        <v>84</v>
      </c>
      <c r="B49" s="318"/>
      <c r="C49" s="318"/>
      <c r="D49" s="76"/>
      <c r="E49" s="318"/>
      <c r="F49" s="318"/>
      <c r="G49" s="318"/>
      <c r="H49" s="318"/>
      <c r="I49" s="319"/>
      <c r="J49" s="78">
        <f>SUM(J50+J54)</f>
        <v>0</v>
      </c>
      <c r="K49" s="78">
        <f>SUM(K50+K54)</f>
        <v>0</v>
      </c>
      <c r="L49" s="445"/>
      <c r="M49" s="327"/>
    </row>
    <row r="50" spans="1:13" s="14" customFormat="1" x14ac:dyDescent="0.15">
      <c r="A50" s="320" t="s">
        <v>85</v>
      </c>
      <c r="B50" s="321"/>
      <c r="C50" s="321"/>
      <c r="D50" s="322"/>
      <c r="E50" s="321"/>
      <c r="F50" s="321"/>
      <c r="G50" s="321"/>
      <c r="H50" s="321"/>
      <c r="I50" s="323"/>
      <c r="J50" s="324">
        <f>SUM(J51:J53)</f>
        <v>0</v>
      </c>
      <c r="K50" s="325">
        <f>SUM(K51:K53)</f>
        <v>0</v>
      </c>
      <c r="L50" s="445"/>
      <c r="M50" s="351"/>
    </row>
    <row r="51" spans="1:13" s="14" customFormat="1" x14ac:dyDescent="0.15">
      <c r="A51" s="48"/>
      <c r="B51" s="326" t="s">
        <v>178</v>
      </c>
      <c r="C51" s="327"/>
      <c r="D51" s="326"/>
      <c r="E51" s="327"/>
      <c r="F51" s="327"/>
      <c r="G51" s="327"/>
      <c r="H51" s="327"/>
      <c r="I51" s="308" t="s">
        <v>96</v>
      </c>
      <c r="J51" s="47">
        <f>'別紙2(4)項目別明細表(委託共同研究先)【2028年度】'!$J$52</f>
        <v>0</v>
      </c>
      <c r="K51" s="328">
        <f>'別紙2(4)項目別明細表(委託共同研究先)【2028年度】'!$K$52</f>
        <v>0</v>
      </c>
      <c r="L51" s="445"/>
      <c r="M51" s="351"/>
    </row>
    <row r="52" spans="1:13" s="14" customFormat="1" x14ac:dyDescent="0.15">
      <c r="A52" s="48"/>
      <c r="B52" s="326"/>
      <c r="C52" s="327"/>
      <c r="D52" s="326"/>
      <c r="E52" s="327"/>
      <c r="F52" s="327"/>
      <c r="G52" s="327"/>
      <c r="H52" s="327"/>
      <c r="I52" s="308"/>
      <c r="J52" s="47"/>
      <c r="K52" s="328"/>
      <c r="L52" s="445"/>
      <c r="M52" s="351"/>
    </row>
    <row r="53" spans="1:13" s="14" customFormat="1" x14ac:dyDescent="0.15">
      <c r="A53" s="329"/>
      <c r="B53" s="326"/>
      <c r="C53" s="326"/>
      <c r="D53" s="326"/>
      <c r="E53" s="327"/>
      <c r="F53" s="327"/>
      <c r="G53" s="327"/>
      <c r="H53" s="327"/>
      <c r="I53" s="308" t="s">
        <v>96</v>
      </c>
      <c r="J53" s="47"/>
      <c r="K53" s="328"/>
      <c r="L53" s="445"/>
      <c r="M53" s="352"/>
    </row>
    <row r="54" spans="1:13" s="14" customFormat="1" x14ac:dyDescent="0.15">
      <c r="A54" s="276" t="s">
        <v>86</v>
      </c>
      <c r="B54" s="330"/>
      <c r="C54" s="330"/>
      <c r="D54" s="331"/>
      <c r="E54" s="330"/>
      <c r="F54" s="330"/>
      <c r="G54" s="330"/>
      <c r="H54" s="330"/>
      <c r="I54" s="332"/>
      <c r="J54" s="333">
        <f>SUM(J55:J56)</f>
        <v>0</v>
      </c>
      <c r="K54" s="334">
        <f>SUM(K55:K56)</f>
        <v>0</v>
      </c>
      <c r="L54" s="445"/>
      <c r="M54" s="327"/>
    </row>
    <row r="55" spans="1:13" s="14" customFormat="1" x14ac:dyDescent="0.15">
      <c r="A55" s="335"/>
      <c r="B55" s="330"/>
      <c r="C55" s="331"/>
      <c r="D55" s="331"/>
      <c r="E55" s="330"/>
      <c r="F55" s="330"/>
      <c r="G55" s="330"/>
      <c r="H55" s="330"/>
      <c r="I55" s="336" t="s">
        <v>96</v>
      </c>
      <c r="J55" s="333"/>
      <c r="K55" s="334"/>
      <c r="L55" s="445"/>
      <c r="M55" s="352"/>
    </row>
    <row r="56" spans="1:13" s="14" customFormat="1" ht="14.25" thickBot="1" x14ac:dyDescent="0.2">
      <c r="A56" s="337"/>
      <c r="B56" s="338"/>
      <c r="C56" s="338"/>
      <c r="D56" s="339"/>
      <c r="E56" s="338"/>
      <c r="F56" s="338"/>
      <c r="G56" s="338"/>
      <c r="H56" s="338"/>
      <c r="I56" s="340"/>
      <c r="J56" s="341"/>
      <c r="K56" s="342"/>
      <c r="L56" s="446"/>
      <c r="M56" s="327"/>
    </row>
    <row r="57" spans="1:13" s="14" customFormat="1" ht="14.25" thickBot="1" x14ac:dyDescent="0.2">
      <c r="A57" s="353" t="s">
        <v>117</v>
      </c>
      <c r="B57" s="354"/>
      <c r="C57" s="354"/>
      <c r="D57" s="354"/>
      <c r="E57" s="354"/>
      <c r="F57" s="354"/>
      <c r="G57" s="354"/>
      <c r="H57" s="354"/>
      <c r="I57" s="355"/>
      <c r="J57" s="356">
        <f>SUM(J6,J19,J28,J49)</f>
        <v>0</v>
      </c>
      <c r="K57" s="356">
        <f>SUM(K6,K19,K28,K49)</f>
        <v>0</v>
      </c>
      <c r="L57" s="357">
        <f>ROUNDDOWN(SUM(K6,K19,K28,K49)*A58,-3)</f>
        <v>0</v>
      </c>
      <c r="M57" s="327"/>
    </row>
    <row r="58" spans="1:13" x14ac:dyDescent="0.15">
      <c r="A58" s="280">
        <v>0.66666666666666663</v>
      </c>
      <c r="B58" s="261"/>
      <c r="C58" s="261"/>
      <c r="D58" s="38"/>
      <c r="E58" s="261"/>
      <c r="F58" s="261"/>
      <c r="G58" s="261"/>
      <c r="H58" s="261"/>
      <c r="I58" s="261"/>
      <c r="J58" s="38"/>
      <c r="K58" s="38"/>
      <c r="L58" s="261"/>
      <c r="M58" s="261"/>
    </row>
    <row r="59" spans="1:13" x14ac:dyDescent="0.15">
      <c r="A59" s="261"/>
      <c r="B59" s="261"/>
      <c r="C59" s="261"/>
      <c r="D59" s="38"/>
      <c r="E59" s="261"/>
      <c r="F59" s="261"/>
      <c r="G59" s="261"/>
      <c r="H59" s="261"/>
      <c r="I59" s="261"/>
      <c r="J59" s="38"/>
      <c r="K59" s="38"/>
      <c r="L59" s="261"/>
      <c r="M59" s="261"/>
    </row>
    <row r="60" spans="1:13" x14ac:dyDescent="0.15">
      <c r="A60" s="327" t="s">
        <v>118</v>
      </c>
      <c r="B60" s="261"/>
      <c r="C60" s="261"/>
      <c r="D60" s="38"/>
      <c r="E60" s="261"/>
      <c r="F60" s="261"/>
      <c r="G60" s="261"/>
      <c r="H60" s="261"/>
      <c r="I60" s="261"/>
      <c r="J60" s="38"/>
      <c r="K60" s="38"/>
      <c r="L60" s="261"/>
      <c r="M60" s="261"/>
    </row>
    <row r="61" spans="1:13" ht="32.25" customHeight="1" x14ac:dyDescent="0.15">
      <c r="A61" s="261" t="s">
        <v>191</v>
      </c>
      <c r="B61" s="220"/>
      <c r="C61" s="220"/>
      <c r="D61" s="220"/>
      <c r="E61" s="220"/>
      <c r="F61" s="220"/>
      <c r="G61" s="220"/>
      <c r="H61" s="220"/>
      <c r="I61" s="220"/>
      <c r="J61" s="220"/>
      <c r="K61" s="220"/>
      <c r="L61" s="220"/>
      <c r="M61" s="261"/>
    </row>
    <row r="62" spans="1:13" x14ac:dyDescent="0.15">
      <c r="A62" s="220"/>
      <c r="B62" s="220"/>
      <c r="C62" s="220"/>
      <c r="D62" s="220"/>
      <c r="E62" s="220"/>
      <c r="F62" s="220"/>
      <c r="G62" s="220"/>
      <c r="H62" s="220"/>
      <c r="I62" s="220"/>
      <c r="J62" s="220"/>
      <c r="K62" s="293" t="s">
        <v>412</v>
      </c>
      <c r="L62" s="358" t="s">
        <v>430</v>
      </c>
      <c r="M62" s="261"/>
    </row>
    <row r="63" spans="1:13" x14ac:dyDescent="0.15">
      <c r="A63" s="220"/>
      <c r="B63" s="220"/>
      <c r="C63" s="220"/>
      <c r="D63" s="220"/>
      <c r="E63" s="220"/>
      <c r="F63" s="220"/>
      <c r="G63" s="220"/>
      <c r="H63" s="220"/>
      <c r="I63" s="220"/>
      <c r="J63" s="220"/>
      <c r="K63" s="220"/>
      <c r="L63" s="220"/>
      <c r="M63" s="261"/>
    </row>
    <row r="64" spans="1:13" x14ac:dyDescent="0.15">
      <c r="A64" s="220"/>
      <c r="B64" s="220"/>
      <c r="C64" s="220"/>
      <c r="D64" s="220"/>
      <c r="E64" s="220"/>
      <c r="F64" s="220"/>
      <c r="G64" s="220"/>
      <c r="H64" s="220"/>
      <c r="I64" s="220"/>
      <c r="J64" s="220"/>
      <c r="K64" s="220"/>
      <c r="L64" s="220"/>
      <c r="M64" s="261"/>
    </row>
    <row r="65" spans="1:12" x14ac:dyDescent="0.15">
      <c r="A65" s="84"/>
      <c r="B65" s="84"/>
      <c r="C65" s="84"/>
      <c r="D65" s="84"/>
      <c r="E65" s="84"/>
      <c r="F65" s="84"/>
      <c r="G65" s="84"/>
      <c r="H65" s="84"/>
      <c r="I65" s="84"/>
      <c r="J65" s="84"/>
      <c r="K65" s="84"/>
      <c r="L65" s="84"/>
    </row>
  </sheetData>
  <sheetProtection sheet="1" formatCells="0" formatColumns="0" formatRows="0" insertColumns="0" insertRows="0" insertHyperlinks="0" deleteColumns="0" deleteRows="0" sort="0" autoFilter="0" pivotTables="0"/>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37ED0-86BD-44A0-8442-0B3D5B0F549E}">
  <sheetPr>
    <tabColor rgb="FFFFC000"/>
  </sheetPr>
  <dimension ref="A1:M65"/>
  <sheetViews>
    <sheetView zoomScale="85" zoomScaleNormal="85" workbookViewId="0"/>
  </sheetViews>
  <sheetFormatPr defaultRowHeight="13.5" x14ac:dyDescent="0.15"/>
  <cols>
    <col min="1" max="1" width="23.875" style="10" bestFit="1" customWidth="1"/>
    <col min="2" max="2" width="21.375" style="10" bestFit="1" customWidth="1"/>
    <col min="3" max="3" width="3.375" style="10" bestFit="1" customWidth="1"/>
    <col min="4" max="4" width="10.875" style="8" bestFit="1" customWidth="1"/>
    <col min="5" max="6" width="3.375" style="10" bestFit="1" customWidth="1"/>
    <col min="7" max="7" width="4.5" style="10" bestFit="1" customWidth="1"/>
    <col min="8" max="8" width="4.75" style="10" bestFit="1" customWidth="1"/>
    <col min="9" max="9" width="3.375" style="10" bestFit="1" customWidth="1"/>
    <col min="10" max="11" width="21.125" style="8" customWidth="1"/>
    <col min="12" max="12" width="21.125" style="10" customWidth="1"/>
    <col min="13" max="13" width="9.25" style="10" bestFit="1" customWidth="1"/>
    <col min="14" max="16384" width="9" style="10"/>
  </cols>
  <sheetData>
    <row r="1" spans="1:13" ht="18.75" x14ac:dyDescent="0.15">
      <c r="A1" s="232"/>
      <c r="B1" s="261"/>
      <c r="C1" s="261"/>
      <c r="D1" s="38"/>
      <c r="E1" s="261"/>
      <c r="F1" s="261"/>
      <c r="G1" s="261"/>
      <c r="H1" s="261"/>
      <c r="I1" s="261"/>
      <c r="J1" s="38"/>
      <c r="K1" s="38"/>
      <c r="L1" s="39" t="s">
        <v>71</v>
      </c>
      <c r="M1" s="261"/>
    </row>
    <row r="2" spans="1:13" ht="19.5" x14ac:dyDescent="0.15">
      <c r="A2" s="456" t="s">
        <v>206</v>
      </c>
      <c r="B2" s="456"/>
      <c r="C2" s="456"/>
      <c r="D2" s="456"/>
      <c r="E2" s="456"/>
      <c r="F2" s="456"/>
      <c r="G2" s="456"/>
      <c r="H2" s="456"/>
      <c r="I2" s="456"/>
      <c r="J2" s="456"/>
      <c r="K2" s="456"/>
      <c r="L2" s="456"/>
      <c r="M2" s="261"/>
    </row>
    <row r="3" spans="1:13" ht="18.75" x14ac:dyDescent="0.15">
      <c r="A3" s="261"/>
      <c r="B3" s="457"/>
      <c r="C3" s="457"/>
      <c r="D3" s="457"/>
      <c r="E3" s="457"/>
      <c r="F3" s="457"/>
      <c r="G3" s="457"/>
      <c r="H3" s="457"/>
      <c r="I3" s="458"/>
      <c r="J3" s="458"/>
      <c r="K3" s="458"/>
      <c r="L3" s="458"/>
      <c r="M3" s="261"/>
    </row>
    <row r="4" spans="1:13" s="11" customFormat="1" ht="14.25" thickBot="1" x14ac:dyDescent="0.2">
      <c r="A4" s="455" t="str">
        <f>"（４）"&amp;情報項目シート!C6&amp;"　　　項目別明細表(2029年度）"</f>
        <v>（４）　　　項目別明細表(2029年度）</v>
      </c>
      <c r="B4" s="455"/>
      <c r="C4" s="455"/>
      <c r="D4" s="455"/>
      <c r="E4" s="455"/>
      <c r="F4" s="455"/>
      <c r="G4" s="455"/>
      <c r="H4" s="455"/>
      <c r="I4" s="455"/>
      <c r="J4" s="455"/>
      <c r="K4" s="455"/>
      <c r="L4" s="266"/>
      <c r="M4" s="266"/>
    </row>
    <row r="5" spans="1:13" s="11" customFormat="1" x14ac:dyDescent="0.15">
      <c r="A5" s="452" t="s">
        <v>89</v>
      </c>
      <c r="B5" s="453"/>
      <c r="C5" s="453"/>
      <c r="D5" s="453"/>
      <c r="E5" s="453"/>
      <c r="F5" s="453"/>
      <c r="G5" s="453"/>
      <c r="H5" s="453"/>
      <c r="I5" s="454"/>
      <c r="J5" s="294" t="s">
        <v>90</v>
      </c>
      <c r="K5" s="295" t="s">
        <v>34</v>
      </c>
      <c r="L5" s="296" t="s">
        <v>91</v>
      </c>
      <c r="M5" s="266"/>
    </row>
    <row r="6" spans="1:13" s="11" customFormat="1" x14ac:dyDescent="0.15">
      <c r="A6" s="297" t="s">
        <v>74</v>
      </c>
      <c r="B6" s="298"/>
      <c r="C6" s="298"/>
      <c r="D6" s="299"/>
      <c r="E6" s="298"/>
      <c r="F6" s="298"/>
      <c r="G6" s="298"/>
      <c r="H6" s="298"/>
      <c r="I6" s="300"/>
      <c r="J6" s="301">
        <f>SUM(J7,J10,J16)</f>
        <v>0</v>
      </c>
      <c r="K6" s="301">
        <f>SUM(K7,K10,K16)</f>
        <v>0</v>
      </c>
      <c r="L6" s="444"/>
      <c r="M6" s="266"/>
    </row>
    <row r="7" spans="1:13" s="11" customFormat="1" x14ac:dyDescent="0.15">
      <c r="A7" s="302" t="s">
        <v>75</v>
      </c>
      <c r="B7" s="303"/>
      <c r="C7" s="303"/>
      <c r="D7" s="304"/>
      <c r="E7" s="303"/>
      <c r="F7" s="303"/>
      <c r="G7" s="303"/>
      <c r="H7" s="303"/>
      <c r="I7" s="305"/>
      <c r="J7" s="306">
        <f>SUM(J8:J9)</f>
        <v>0</v>
      </c>
      <c r="K7" s="306">
        <f>SUM(K8:K9)</f>
        <v>0</v>
      </c>
      <c r="L7" s="445"/>
      <c r="M7" s="266"/>
    </row>
    <row r="8" spans="1:13" s="11" customFormat="1" x14ac:dyDescent="0.15">
      <c r="A8" s="307"/>
      <c r="B8" s="266" t="s">
        <v>92</v>
      </c>
      <c r="C8" s="266" t="s">
        <v>93</v>
      </c>
      <c r="D8" s="44"/>
      <c r="E8" s="266" t="s">
        <v>25</v>
      </c>
      <c r="F8" s="266" t="s">
        <v>94</v>
      </c>
      <c r="G8" s="266"/>
      <c r="H8" s="266" t="s">
        <v>95</v>
      </c>
      <c r="I8" s="308" t="s">
        <v>96</v>
      </c>
      <c r="J8" s="47">
        <f>D8*G8</f>
        <v>0</v>
      </c>
      <c r="K8" s="48">
        <f>J8</f>
        <v>0</v>
      </c>
      <c r="L8" s="445"/>
      <c r="M8" s="266"/>
    </row>
    <row r="9" spans="1:13" s="11" customFormat="1" x14ac:dyDescent="0.15">
      <c r="A9" s="307"/>
      <c r="B9" s="266"/>
      <c r="C9" s="266"/>
      <c r="D9" s="44"/>
      <c r="E9" s="266"/>
      <c r="F9" s="266"/>
      <c r="G9" s="266"/>
      <c r="H9" s="266"/>
      <c r="I9" s="308"/>
      <c r="J9" s="47"/>
      <c r="K9" s="48">
        <f>J9</f>
        <v>0</v>
      </c>
      <c r="L9" s="445"/>
      <c r="M9" s="266"/>
    </row>
    <row r="10" spans="1:13" s="11" customFormat="1" x14ac:dyDescent="0.15">
      <c r="A10" s="447" t="s">
        <v>76</v>
      </c>
      <c r="B10" s="448"/>
      <c r="C10" s="303"/>
      <c r="D10" s="309"/>
      <c r="E10" s="303"/>
      <c r="F10" s="303"/>
      <c r="G10" s="303"/>
      <c r="H10" s="303"/>
      <c r="I10" s="310"/>
      <c r="J10" s="306">
        <f>SUM(J11:J15)</f>
        <v>0</v>
      </c>
      <c r="K10" s="306">
        <f>SUM(K11:K15)</f>
        <v>0</v>
      </c>
      <c r="L10" s="445"/>
      <c r="M10" s="266"/>
    </row>
    <row r="11" spans="1:13" s="11" customFormat="1" x14ac:dyDescent="0.15">
      <c r="A11" s="307"/>
      <c r="B11" s="266" t="s">
        <v>97</v>
      </c>
      <c r="C11" s="266" t="s">
        <v>93</v>
      </c>
      <c r="D11" s="44"/>
      <c r="E11" s="266" t="s">
        <v>25</v>
      </c>
      <c r="F11" s="266" t="s">
        <v>94</v>
      </c>
      <c r="G11" s="266"/>
      <c r="H11" s="266" t="s">
        <v>95</v>
      </c>
      <c r="I11" s="308" t="s">
        <v>96</v>
      </c>
      <c r="J11" s="47">
        <f t="shared" ref="J11:J12" si="0">D11*G11</f>
        <v>0</v>
      </c>
      <c r="K11" s="48">
        <f>J11</f>
        <v>0</v>
      </c>
      <c r="L11" s="445"/>
      <c r="M11" s="266"/>
    </row>
    <row r="12" spans="1:13" s="11" customFormat="1" x14ac:dyDescent="0.15">
      <c r="A12" s="307"/>
      <c r="B12" s="266" t="s">
        <v>98</v>
      </c>
      <c r="C12" s="266" t="s">
        <v>93</v>
      </c>
      <c r="D12" s="44"/>
      <c r="E12" s="266" t="s">
        <v>25</v>
      </c>
      <c r="F12" s="266" t="s">
        <v>94</v>
      </c>
      <c r="G12" s="266"/>
      <c r="H12" s="266" t="s">
        <v>95</v>
      </c>
      <c r="I12" s="308" t="s">
        <v>96</v>
      </c>
      <c r="J12" s="47">
        <f t="shared" si="0"/>
        <v>0</v>
      </c>
      <c r="K12" s="48">
        <f>J12</f>
        <v>0</v>
      </c>
      <c r="L12" s="445"/>
      <c r="M12" s="266"/>
    </row>
    <row r="13" spans="1:13" s="11" customFormat="1" x14ac:dyDescent="0.15">
      <c r="A13" s="307"/>
      <c r="B13" s="266" t="s">
        <v>100</v>
      </c>
      <c r="C13" s="266"/>
      <c r="D13" s="44"/>
      <c r="E13" s="266"/>
      <c r="F13" s="266"/>
      <c r="G13" s="266"/>
      <c r="H13" s="266"/>
      <c r="I13" s="308" t="s">
        <v>96</v>
      </c>
      <c r="J13" s="47"/>
      <c r="K13" s="48">
        <f>J13</f>
        <v>0</v>
      </c>
      <c r="L13" s="445"/>
      <c r="M13" s="266"/>
    </row>
    <row r="14" spans="1:13" s="11" customFormat="1" x14ac:dyDescent="0.15">
      <c r="A14" s="307"/>
      <c r="B14" s="266" t="s">
        <v>101</v>
      </c>
      <c r="C14" s="266"/>
      <c r="D14" s="44"/>
      <c r="E14" s="266"/>
      <c r="F14" s="266"/>
      <c r="G14" s="266"/>
      <c r="H14" s="266"/>
      <c r="I14" s="308" t="s">
        <v>96</v>
      </c>
      <c r="J14" s="47"/>
      <c r="K14" s="48">
        <f>J14</f>
        <v>0</v>
      </c>
      <c r="L14" s="445"/>
      <c r="M14" s="266"/>
    </row>
    <row r="15" spans="1:13" s="11" customFormat="1" x14ac:dyDescent="0.15">
      <c r="A15" s="307"/>
      <c r="B15" s="266" t="s">
        <v>102</v>
      </c>
      <c r="C15" s="266"/>
      <c r="D15" s="44"/>
      <c r="E15" s="266"/>
      <c r="F15" s="266"/>
      <c r="G15" s="266"/>
      <c r="H15" s="266"/>
      <c r="I15" s="308" t="s">
        <v>96</v>
      </c>
      <c r="J15" s="47"/>
      <c r="K15" s="48">
        <f>J15</f>
        <v>0</v>
      </c>
      <c r="L15" s="445"/>
      <c r="M15" s="266"/>
    </row>
    <row r="16" spans="1:13" s="11" customFormat="1" x14ac:dyDescent="0.15">
      <c r="A16" s="302" t="s">
        <v>77</v>
      </c>
      <c r="B16" s="303"/>
      <c r="C16" s="303"/>
      <c r="D16" s="304"/>
      <c r="E16" s="303"/>
      <c r="F16" s="303"/>
      <c r="G16" s="303"/>
      <c r="H16" s="303"/>
      <c r="I16" s="305"/>
      <c r="J16" s="306">
        <f>SUM(J17:J18)</f>
        <v>0</v>
      </c>
      <c r="K16" s="306">
        <f>SUM(K17:K18)</f>
        <v>0</v>
      </c>
      <c r="L16" s="445"/>
      <c r="M16" s="266"/>
    </row>
    <row r="17" spans="1:13" s="11" customFormat="1" x14ac:dyDescent="0.15">
      <c r="A17" s="307"/>
      <c r="B17" s="266" t="s">
        <v>104</v>
      </c>
      <c r="C17" s="266"/>
      <c r="D17" s="44"/>
      <c r="E17" s="266"/>
      <c r="F17" s="266"/>
      <c r="G17" s="266"/>
      <c r="H17" s="266"/>
      <c r="I17" s="308" t="s">
        <v>96</v>
      </c>
      <c r="J17" s="47"/>
      <c r="K17" s="48">
        <f>J17</f>
        <v>0</v>
      </c>
      <c r="L17" s="445"/>
      <c r="M17" s="266"/>
    </row>
    <row r="18" spans="1:13" s="11" customFormat="1" x14ac:dyDescent="0.15">
      <c r="A18" s="307"/>
      <c r="B18" s="266" t="s">
        <v>105</v>
      </c>
      <c r="C18" s="266"/>
      <c r="D18" s="44"/>
      <c r="E18" s="266"/>
      <c r="F18" s="266"/>
      <c r="G18" s="266"/>
      <c r="H18" s="266"/>
      <c r="I18" s="308" t="s">
        <v>96</v>
      </c>
      <c r="J18" s="47"/>
      <c r="K18" s="48">
        <f>J18</f>
        <v>0</v>
      </c>
      <c r="L18" s="445"/>
      <c r="M18" s="266"/>
    </row>
    <row r="19" spans="1:13" s="11" customFormat="1" x14ac:dyDescent="0.15">
      <c r="A19" s="311" t="s">
        <v>35</v>
      </c>
      <c r="B19" s="312"/>
      <c r="C19" s="312"/>
      <c r="D19" s="313"/>
      <c r="E19" s="312"/>
      <c r="F19" s="312"/>
      <c r="G19" s="312"/>
      <c r="H19" s="312"/>
      <c r="I19" s="314"/>
      <c r="J19" s="315">
        <f>SUM(J20,J26)</f>
        <v>0</v>
      </c>
      <c r="K19" s="315">
        <f>SUM(K20,K26)</f>
        <v>0</v>
      </c>
      <c r="L19" s="445"/>
      <c r="M19" s="266"/>
    </row>
    <row r="20" spans="1:13" s="11" customFormat="1" x14ac:dyDescent="0.15">
      <c r="A20" s="302" t="s">
        <v>78</v>
      </c>
      <c r="B20" s="303"/>
      <c r="C20" s="303"/>
      <c r="D20" s="309"/>
      <c r="E20" s="303"/>
      <c r="F20" s="303"/>
      <c r="G20" s="303"/>
      <c r="H20" s="303"/>
      <c r="I20" s="310"/>
      <c r="J20" s="306">
        <f>SUM(J21:J25)</f>
        <v>0</v>
      </c>
      <c r="K20" s="306">
        <f>SUM(K21:K25)</f>
        <v>0</v>
      </c>
      <c r="L20" s="445"/>
      <c r="M20" s="266"/>
    </row>
    <row r="21" spans="1:13" s="11" customFormat="1" x14ac:dyDescent="0.15">
      <c r="A21" s="307" t="s">
        <v>123</v>
      </c>
      <c r="B21" s="266"/>
      <c r="C21" s="266" t="s">
        <v>93</v>
      </c>
      <c r="D21" s="44"/>
      <c r="E21" s="266" t="s">
        <v>25</v>
      </c>
      <c r="F21" s="266" t="s">
        <v>94</v>
      </c>
      <c r="G21" s="266"/>
      <c r="H21" s="266" t="s">
        <v>95</v>
      </c>
      <c r="I21" s="308" t="s">
        <v>96</v>
      </c>
      <c r="J21" s="47">
        <f>D21*G21</f>
        <v>0</v>
      </c>
      <c r="K21" s="49">
        <f>J21</f>
        <v>0</v>
      </c>
      <c r="L21" s="445"/>
      <c r="M21" s="350"/>
    </row>
    <row r="22" spans="1:13" s="11" customFormat="1" x14ac:dyDescent="0.15">
      <c r="A22" s="307" t="s">
        <v>124</v>
      </c>
      <c r="B22" s="266"/>
      <c r="C22" s="266"/>
      <c r="D22" s="44"/>
      <c r="E22" s="266" t="s">
        <v>25</v>
      </c>
      <c r="F22" s="266" t="s">
        <v>94</v>
      </c>
      <c r="G22" s="266"/>
      <c r="H22" s="266" t="s">
        <v>95</v>
      </c>
      <c r="I22" s="308" t="s">
        <v>96</v>
      </c>
      <c r="J22" s="47">
        <f>D22*G22</f>
        <v>0</v>
      </c>
      <c r="K22" s="49">
        <f t="shared" ref="K22:K25" si="1">J22</f>
        <v>0</v>
      </c>
      <c r="L22" s="445"/>
      <c r="M22" s="350"/>
    </row>
    <row r="23" spans="1:13" s="11" customFormat="1" x14ac:dyDescent="0.15">
      <c r="A23" s="307"/>
      <c r="B23" s="266"/>
      <c r="C23" s="266"/>
      <c r="D23" s="44"/>
      <c r="E23" s="266" t="s">
        <v>25</v>
      </c>
      <c r="F23" s="266" t="s">
        <v>94</v>
      </c>
      <c r="G23" s="266"/>
      <c r="H23" s="266" t="s">
        <v>95</v>
      </c>
      <c r="I23" s="308" t="s">
        <v>96</v>
      </c>
      <c r="J23" s="47">
        <f t="shared" ref="J23:J25" si="2">D23*G23</f>
        <v>0</v>
      </c>
      <c r="K23" s="49">
        <f t="shared" si="1"/>
        <v>0</v>
      </c>
      <c r="L23" s="445"/>
      <c r="M23" s="350"/>
    </row>
    <row r="24" spans="1:13" s="11" customFormat="1" x14ac:dyDescent="0.15">
      <c r="A24" s="307"/>
      <c r="B24" s="266"/>
      <c r="C24" s="266"/>
      <c r="D24" s="44"/>
      <c r="E24" s="266" t="s">
        <v>25</v>
      </c>
      <c r="F24" s="266" t="s">
        <v>94</v>
      </c>
      <c r="G24" s="266"/>
      <c r="H24" s="266" t="s">
        <v>95</v>
      </c>
      <c r="I24" s="308" t="s">
        <v>96</v>
      </c>
      <c r="J24" s="47">
        <f t="shared" si="2"/>
        <v>0</v>
      </c>
      <c r="K24" s="49">
        <f t="shared" si="1"/>
        <v>0</v>
      </c>
      <c r="L24" s="445"/>
      <c r="M24" s="350"/>
    </row>
    <row r="25" spans="1:13" s="11" customFormat="1" x14ac:dyDescent="0.15">
      <c r="A25" s="307"/>
      <c r="B25" s="266"/>
      <c r="C25" s="266" t="s">
        <v>93</v>
      </c>
      <c r="D25" s="44"/>
      <c r="E25" s="266" t="s">
        <v>25</v>
      </c>
      <c r="F25" s="266" t="s">
        <v>94</v>
      </c>
      <c r="G25" s="266"/>
      <c r="H25" s="266" t="s">
        <v>95</v>
      </c>
      <c r="I25" s="308" t="s">
        <v>96</v>
      </c>
      <c r="J25" s="47">
        <f t="shared" si="2"/>
        <v>0</v>
      </c>
      <c r="K25" s="49">
        <f t="shared" si="1"/>
        <v>0</v>
      </c>
      <c r="L25" s="445"/>
      <c r="M25" s="266"/>
    </row>
    <row r="26" spans="1:13" s="11" customFormat="1" x14ac:dyDescent="0.15">
      <c r="A26" s="302" t="s">
        <v>79</v>
      </c>
      <c r="B26" s="303"/>
      <c r="C26" s="303"/>
      <c r="D26" s="309"/>
      <c r="E26" s="303"/>
      <c r="F26" s="303"/>
      <c r="G26" s="303"/>
      <c r="H26" s="303"/>
      <c r="I26" s="310"/>
      <c r="J26" s="306">
        <f>SUM(J27)</f>
        <v>0</v>
      </c>
      <c r="K26" s="306">
        <f>SUM(K27)</f>
        <v>0</v>
      </c>
      <c r="L26" s="445"/>
      <c r="M26" s="266"/>
    </row>
    <row r="27" spans="1:13" s="11" customFormat="1" x14ac:dyDescent="0.15">
      <c r="A27" s="307"/>
      <c r="B27" s="266"/>
      <c r="C27" s="266" t="s">
        <v>93</v>
      </c>
      <c r="D27" s="44"/>
      <c r="E27" s="266" t="s">
        <v>25</v>
      </c>
      <c r="F27" s="266" t="s">
        <v>94</v>
      </c>
      <c r="G27" s="266"/>
      <c r="H27" s="266" t="s">
        <v>107</v>
      </c>
      <c r="I27" s="308" t="s">
        <v>96</v>
      </c>
      <c r="J27" s="47">
        <f t="shared" ref="J27" si="3">D27*G27</f>
        <v>0</v>
      </c>
      <c r="K27" s="49">
        <f>J27</f>
        <v>0</v>
      </c>
      <c r="L27" s="445"/>
      <c r="M27" s="266"/>
    </row>
    <row r="28" spans="1:13" s="11" customFormat="1" x14ac:dyDescent="0.15">
      <c r="A28" s="311" t="s">
        <v>36</v>
      </c>
      <c r="B28" s="312"/>
      <c r="C28" s="312"/>
      <c r="D28" s="313"/>
      <c r="E28" s="312"/>
      <c r="F28" s="312"/>
      <c r="G28" s="312"/>
      <c r="H28" s="312"/>
      <c r="I28" s="314"/>
      <c r="J28" s="315">
        <f>SUM(J29,J32,J36,J38)</f>
        <v>0</v>
      </c>
      <c r="K28" s="316">
        <f>SUM(K29,K32,K36,K38)</f>
        <v>0</v>
      </c>
      <c r="L28" s="445"/>
      <c r="M28" s="266"/>
    </row>
    <row r="29" spans="1:13" s="11" customFormat="1" x14ac:dyDescent="0.15">
      <c r="A29" s="302" t="s">
        <v>80</v>
      </c>
      <c r="B29" s="303"/>
      <c r="C29" s="303"/>
      <c r="D29" s="309"/>
      <c r="E29" s="303"/>
      <c r="F29" s="303"/>
      <c r="G29" s="303"/>
      <c r="H29" s="303"/>
      <c r="I29" s="310"/>
      <c r="J29" s="306">
        <f>SUM(J30:J31)</f>
        <v>0</v>
      </c>
      <c r="K29" s="306">
        <f>SUM(K30:K31)</f>
        <v>0</v>
      </c>
      <c r="L29" s="445"/>
      <c r="M29" s="266"/>
    </row>
    <row r="30" spans="1:13" s="11" customFormat="1" x14ac:dyDescent="0.15">
      <c r="A30" s="307"/>
      <c r="B30" s="266" t="s">
        <v>109</v>
      </c>
      <c r="C30" s="266"/>
      <c r="D30" s="44"/>
      <c r="E30" s="266"/>
      <c r="F30" s="266"/>
      <c r="G30" s="266"/>
      <c r="H30" s="266"/>
      <c r="I30" s="308" t="s">
        <v>96</v>
      </c>
      <c r="J30" s="48"/>
      <c r="K30" s="48">
        <f>J30</f>
        <v>0</v>
      </c>
      <c r="L30" s="445"/>
      <c r="M30" s="266"/>
    </row>
    <row r="31" spans="1:13" s="11" customFormat="1" x14ac:dyDescent="0.15">
      <c r="A31" s="307"/>
      <c r="B31" s="266" t="s">
        <v>110</v>
      </c>
      <c r="C31" s="266"/>
      <c r="D31" s="44"/>
      <c r="E31" s="266"/>
      <c r="F31" s="266"/>
      <c r="G31" s="266"/>
      <c r="H31" s="266"/>
      <c r="I31" s="308" t="s">
        <v>96</v>
      </c>
      <c r="J31" s="48"/>
      <c r="K31" s="48">
        <f>J31</f>
        <v>0</v>
      </c>
      <c r="L31" s="445"/>
      <c r="M31" s="266"/>
    </row>
    <row r="32" spans="1:13" s="11" customFormat="1" x14ac:dyDescent="0.15">
      <c r="A32" s="302" t="s">
        <v>81</v>
      </c>
      <c r="B32" s="303"/>
      <c r="C32" s="303"/>
      <c r="D32" s="304"/>
      <c r="E32" s="303"/>
      <c r="F32" s="303"/>
      <c r="G32" s="303"/>
      <c r="H32" s="303"/>
      <c r="I32" s="310"/>
      <c r="J32" s="306">
        <f>SUM(J33:J35)</f>
        <v>0</v>
      </c>
      <c r="K32" s="306">
        <f>SUM(K33:K35)</f>
        <v>0</v>
      </c>
      <c r="L32" s="445"/>
      <c r="M32" s="266"/>
    </row>
    <row r="33" spans="1:13" s="11" customFormat="1" x14ac:dyDescent="0.15">
      <c r="A33" s="307" t="s">
        <v>111</v>
      </c>
      <c r="B33" s="266" t="s">
        <v>382</v>
      </c>
      <c r="C33" s="266" t="s">
        <v>93</v>
      </c>
      <c r="D33" s="44"/>
      <c r="E33" s="266" t="s">
        <v>25</v>
      </c>
      <c r="F33" s="266" t="s">
        <v>94</v>
      </c>
      <c r="G33" s="266"/>
      <c r="H33" s="266" t="s">
        <v>381</v>
      </c>
      <c r="I33" s="308" t="s">
        <v>96</v>
      </c>
      <c r="J33" s="47">
        <f t="shared" ref="J33:J35" si="4">D33*G33</f>
        <v>0</v>
      </c>
      <c r="K33" s="48">
        <f>J33</f>
        <v>0</v>
      </c>
      <c r="L33" s="445"/>
      <c r="M33" s="266"/>
    </row>
    <row r="34" spans="1:13" s="11" customFormat="1" x14ac:dyDescent="0.15">
      <c r="A34" s="307"/>
      <c r="B34" s="266" t="s">
        <v>383</v>
      </c>
      <c r="C34" s="266" t="s">
        <v>93</v>
      </c>
      <c r="D34" s="44"/>
      <c r="E34" s="266" t="s">
        <v>25</v>
      </c>
      <c r="F34" s="266" t="s">
        <v>94</v>
      </c>
      <c r="G34" s="266"/>
      <c r="H34" s="266" t="s">
        <v>381</v>
      </c>
      <c r="I34" s="308" t="s">
        <v>96</v>
      </c>
      <c r="J34" s="47">
        <f t="shared" si="4"/>
        <v>0</v>
      </c>
      <c r="K34" s="48">
        <f t="shared" ref="K34:K35" si="5">J34</f>
        <v>0</v>
      </c>
      <c r="L34" s="445"/>
      <c r="M34" s="266"/>
    </row>
    <row r="35" spans="1:13" s="11" customFormat="1" x14ac:dyDescent="0.15">
      <c r="A35" s="307" t="s">
        <v>112</v>
      </c>
      <c r="B35" s="266" t="s">
        <v>383</v>
      </c>
      <c r="C35" s="266" t="s">
        <v>93</v>
      </c>
      <c r="D35" s="44"/>
      <c r="E35" s="266" t="s">
        <v>25</v>
      </c>
      <c r="F35" s="266" t="s">
        <v>94</v>
      </c>
      <c r="G35" s="266"/>
      <c r="H35" s="266" t="s">
        <v>381</v>
      </c>
      <c r="I35" s="308" t="s">
        <v>96</v>
      </c>
      <c r="J35" s="47">
        <f t="shared" si="4"/>
        <v>0</v>
      </c>
      <c r="K35" s="48">
        <f t="shared" si="5"/>
        <v>0</v>
      </c>
      <c r="L35" s="445"/>
      <c r="M35" s="266"/>
    </row>
    <row r="36" spans="1:13" s="11" customFormat="1" x14ac:dyDescent="0.15">
      <c r="A36" s="302" t="s">
        <v>82</v>
      </c>
      <c r="B36" s="303"/>
      <c r="C36" s="303"/>
      <c r="D36" s="309"/>
      <c r="E36" s="303"/>
      <c r="F36" s="303"/>
      <c r="G36" s="303"/>
      <c r="H36" s="303"/>
      <c r="I36" s="310"/>
      <c r="J36" s="306">
        <f>SUM(J37)</f>
        <v>0</v>
      </c>
      <c r="K36" s="306">
        <f>SUM(K37)</f>
        <v>0</v>
      </c>
      <c r="L36" s="445"/>
      <c r="M36" s="266"/>
    </row>
    <row r="37" spans="1:13" s="11" customFormat="1" x14ac:dyDescent="0.15">
      <c r="A37" s="307"/>
      <c r="B37" s="266" t="s">
        <v>391</v>
      </c>
      <c r="C37" s="266"/>
      <c r="D37" s="44"/>
      <c r="E37" s="266"/>
      <c r="F37" s="266"/>
      <c r="G37" s="266"/>
      <c r="H37" s="266"/>
      <c r="I37" s="308" t="s">
        <v>96</v>
      </c>
      <c r="J37" s="48"/>
      <c r="K37" s="48">
        <f>J37</f>
        <v>0</v>
      </c>
      <c r="L37" s="445"/>
      <c r="M37" s="266"/>
    </row>
    <row r="38" spans="1:13" s="11" customFormat="1" x14ac:dyDescent="0.15">
      <c r="A38" s="302" t="s">
        <v>83</v>
      </c>
      <c r="B38" s="303"/>
      <c r="C38" s="303"/>
      <c r="D38" s="304"/>
      <c r="E38" s="303"/>
      <c r="F38" s="303"/>
      <c r="G38" s="303"/>
      <c r="H38" s="303"/>
      <c r="I38" s="310"/>
      <c r="J38" s="306">
        <f>SUM(J39:J48)</f>
        <v>0</v>
      </c>
      <c r="K38" s="306">
        <f>SUM(K39:K48)</f>
        <v>0</v>
      </c>
      <c r="L38" s="445"/>
      <c r="M38" s="266"/>
    </row>
    <row r="39" spans="1:13" s="40" customFormat="1" x14ac:dyDescent="0.15">
      <c r="A39" s="307" t="s">
        <v>196</v>
      </c>
      <c r="C39" s="40" t="s">
        <v>93</v>
      </c>
      <c r="D39" s="44"/>
      <c r="E39" s="40" t="s">
        <v>25</v>
      </c>
      <c r="F39" s="40" t="s">
        <v>94</v>
      </c>
      <c r="H39" s="40" t="s">
        <v>114</v>
      </c>
      <c r="I39" s="45" t="s">
        <v>96</v>
      </c>
      <c r="J39" s="47">
        <f>D39*G39</f>
        <v>0</v>
      </c>
      <c r="K39" s="48">
        <f t="shared" ref="K39:K48" si="6">J39</f>
        <v>0</v>
      </c>
      <c r="L39" s="445"/>
    </row>
    <row r="40" spans="1:13" s="40" customFormat="1" x14ac:dyDescent="0.15">
      <c r="A40" s="307" t="s">
        <v>197</v>
      </c>
      <c r="D40" s="44"/>
      <c r="I40" s="45"/>
      <c r="J40" s="47"/>
      <c r="K40" s="48">
        <f t="shared" si="6"/>
        <v>0</v>
      </c>
      <c r="L40" s="445"/>
    </row>
    <row r="41" spans="1:13" s="40" customFormat="1" x14ac:dyDescent="0.15">
      <c r="A41" s="307" t="s">
        <v>202</v>
      </c>
      <c r="D41" s="44"/>
      <c r="I41" s="45"/>
      <c r="J41" s="47"/>
      <c r="K41" s="48">
        <f t="shared" si="6"/>
        <v>0</v>
      </c>
      <c r="L41" s="445"/>
    </row>
    <row r="42" spans="1:13" s="40" customFormat="1" x14ac:dyDescent="0.15">
      <c r="A42" s="307" t="s">
        <v>201</v>
      </c>
      <c r="C42" s="40" t="s">
        <v>93</v>
      </c>
      <c r="D42" s="44"/>
      <c r="E42" s="40" t="s">
        <v>25</v>
      </c>
      <c r="F42" s="40" t="s">
        <v>94</v>
      </c>
      <c r="H42" s="40" t="s">
        <v>114</v>
      </c>
      <c r="I42" s="45" t="s">
        <v>96</v>
      </c>
      <c r="J42" s="47">
        <f>D42*G42</f>
        <v>0</v>
      </c>
      <c r="K42" s="48">
        <f t="shared" si="6"/>
        <v>0</v>
      </c>
      <c r="L42" s="445"/>
    </row>
    <row r="43" spans="1:13" s="40" customFormat="1" x14ac:dyDescent="0.15">
      <c r="A43" s="307" t="s">
        <v>200</v>
      </c>
      <c r="D43" s="44"/>
      <c r="I43" s="45"/>
      <c r="J43" s="47"/>
      <c r="K43" s="48">
        <f t="shared" si="6"/>
        <v>0</v>
      </c>
      <c r="L43" s="445"/>
    </row>
    <row r="44" spans="1:13" s="40" customFormat="1" x14ac:dyDescent="0.15">
      <c r="A44" s="307" t="s">
        <v>199</v>
      </c>
      <c r="D44" s="44"/>
      <c r="I44" s="45"/>
      <c r="J44" s="47"/>
      <c r="K44" s="48">
        <f t="shared" si="6"/>
        <v>0</v>
      </c>
      <c r="L44" s="445"/>
    </row>
    <row r="45" spans="1:13" s="40" customFormat="1" x14ac:dyDescent="0.15">
      <c r="A45" s="307" t="s">
        <v>198</v>
      </c>
      <c r="D45" s="44"/>
      <c r="I45" s="45"/>
      <c r="J45" s="47"/>
      <c r="K45" s="48">
        <f t="shared" si="6"/>
        <v>0</v>
      </c>
      <c r="L45" s="445"/>
    </row>
    <row r="46" spans="1:13" s="40" customFormat="1" x14ac:dyDescent="0.15">
      <c r="A46" s="46" t="s">
        <v>194</v>
      </c>
      <c r="B46" s="40" t="s">
        <v>115</v>
      </c>
      <c r="D46" s="44"/>
      <c r="I46" s="45"/>
      <c r="J46" s="47"/>
      <c r="K46" s="48">
        <f t="shared" si="6"/>
        <v>0</v>
      </c>
      <c r="L46" s="445"/>
    </row>
    <row r="47" spans="1:13" s="40" customFormat="1" x14ac:dyDescent="0.15">
      <c r="A47" s="46"/>
      <c r="B47" s="40" t="s">
        <v>116</v>
      </c>
      <c r="D47" s="44"/>
      <c r="I47" s="45"/>
      <c r="J47" s="47"/>
      <c r="K47" s="48">
        <f t="shared" si="6"/>
        <v>0</v>
      </c>
      <c r="L47" s="445"/>
    </row>
    <row r="48" spans="1:13" s="40" customFormat="1" x14ac:dyDescent="0.15">
      <c r="A48" s="46" t="s">
        <v>195</v>
      </c>
      <c r="D48" s="44"/>
      <c r="I48" s="45"/>
      <c r="J48" s="47"/>
      <c r="K48" s="48">
        <f t="shared" si="6"/>
        <v>0</v>
      </c>
      <c r="L48" s="445"/>
    </row>
    <row r="49" spans="1:13" s="14" customFormat="1" x14ac:dyDescent="0.15">
      <c r="A49" s="317" t="s">
        <v>84</v>
      </c>
      <c r="B49" s="318"/>
      <c r="C49" s="318"/>
      <c r="D49" s="76"/>
      <c r="E49" s="318"/>
      <c r="F49" s="318"/>
      <c r="G49" s="318"/>
      <c r="H49" s="318"/>
      <c r="I49" s="319"/>
      <c r="J49" s="78">
        <f>SUM(J50+J54)</f>
        <v>0</v>
      </c>
      <c r="K49" s="78">
        <f>SUM(K50+K54)</f>
        <v>0</v>
      </c>
      <c r="L49" s="445"/>
      <c r="M49" s="327"/>
    </row>
    <row r="50" spans="1:13" s="14" customFormat="1" x14ac:dyDescent="0.15">
      <c r="A50" s="320" t="s">
        <v>85</v>
      </c>
      <c r="B50" s="321"/>
      <c r="C50" s="321"/>
      <c r="D50" s="322"/>
      <c r="E50" s="321"/>
      <c r="F50" s="321"/>
      <c r="G50" s="321"/>
      <c r="H50" s="321"/>
      <c r="I50" s="323"/>
      <c r="J50" s="324">
        <f>SUM(J51:J53)</f>
        <v>0</v>
      </c>
      <c r="K50" s="325">
        <f>SUM(K51:K53)</f>
        <v>0</v>
      </c>
      <c r="L50" s="445"/>
      <c r="M50" s="351"/>
    </row>
    <row r="51" spans="1:13" s="14" customFormat="1" x14ac:dyDescent="0.15">
      <c r="A51" s="48"/>
      <c r="B51" s="326" t="s">
        <v>178</v>
      </c>
      <c r="C51" s="327"/>
      <c r="D51" s="326"/>
      <c r="E51" s="327"/>
      <c r="F51" s="327"/>
      <c r="G51" s="327"/>
      <c r="H51" s="327"/>
      <c r="I51" s="308" t="s">
        <v>96</v>
      </c>
      <c r="J51" s="47">
        <f>'別紙2(4)項目別明細表(委託共同研究先)【2029年度】'!$J$52</f>
        <v>0</v>
      </c>
      <c r="K51" s="328">
        <f>'別紙2(4)項目別明細表(委託共同研究先)【2029年度】'!$K$52</f>
        <v>0</v>
      </c>
      <c r="L51" s="445"/>
      <c r="M51" s="351"/>
    </row>
    <row r="52" spans="1:13" s="14" customFormat="1" x14ac:dyDescent="0.15">
      <c r="A52" s="48"/>
      <c r="B52" s="326"/>
      <c r="C52" s="327"/>
      <c r="D52" s="326"/>
      <c r="E52" s="327"/>
      <c r="F52" s="327"/>
      <c r="G52" s="327"/>
      <c r="H52" s="327"/>
      <c r="I52" s="308"/>
      <c r="J52" s="47"/>
      <c r="K52" s="328"/>
      <c r="L52" s="445"/>
      <c r="M52" s="351"/>
    </row>
    <row r="53" spans="1:13" s="14" customFormat="1" x14ac:dyDescent="0.15">
      <c r="A53" s="329"/>
      <c r="B53" s="326"/>
      <c r="C53" s="326"/>
      <c r="D53" s="326"/>
      <c r="E53" s="327"/>
      <c r="F53" s="327"/>
      <c r="G53" s="327"/>
      <c r="H53" s="327"/>
      <c r="I53" s="308" t="s">
        <v>96</v>
      </c>
      <c r="J53" s="47"/>
      <c r="K53" s="328"/>
      <c r="L53" s="445"/>
      <c r="M53" s="352"/>
    </row>
    <row r="54" spans="1:13" s="14" customFormat="1" x14ac:dyDescent="0.15">
      <c r="A54" s="276" t="s">
        <v>86</v>
      </c>
      <c r="B54" s="330"/>
      <c r="C54" s="330"/>
      <c r="D54" s="331"/>
      <c r="E54" s="330"/>
      <c r="F54" s="330"/>
      <c r="G54" s="330"/>
      <c r="H54" s="330"/>
      <c r="I54" s="332"/>
      <c r="J54" s="333">
        <f>SUM(J55:J56)</f>
        <v>0</v>
      </c>
      <c r="K54" s="334">
        <f>SUM(K55:K56)</f>
        <v>0</v>
      </c>
      <c r="L54" s="445"/>
      <c r="M54" s="327"/>
    </row>
    <row r="55" spans="1:13" s="14" customFormat="1" x14ac:dyDescent="0.15">
      <c r="A55" s="335"/>
      <c r="B55" s="330"/>
      <c r="C55" s="331"/>
      <c r="D55" s="331"/>
      <c r="E55" s="330"/>
      <c r="F55" s="330"/>
      <c r="G55" s="330"/>
      <c r="H55" s="330"/>
      <c r="I55" s="336" t="s">
        <v>96</v>
      </c>
      <c r="J55" s="333"/>
      <c r="K55" s="334"/>
      <c r="L55" s="445"/>
      <c r="M55" s="352"/>
    </row>
    <row r="56" spans="1:13" s="14" customFormat="1" ht="14.25" thickBot="1" x14ac:dyDescent="0.2">
      <c r="A56" s="337"/>
      <c r="B56" s="338"/>
      <c r="C56" s="338"/>
      <c r="D56" s="339"/>
      <c r="E56" s="338"/>
      <c r="F56" s="338"/>
      <c r="G56" s="338"/>
      <c r="H56" s="338"/>
      <c r="I56" s="340"/>
      <c r="J56" s="341"/>
      <c r="K56" s="342"/>
      <c r="L56" s="446"/>
      <c r="M56" s="327"/>
    </row>
    <row r="57" spans="1:13" s="14" customFormat="1" ht="14.25" thickBot="1" x14ac:dyDescent="0.2">
      <c r="A57" s="353" t="s">
        <v>117</v>
      </c>
      <c r="B57" s="354"/>
      <c r="C57" s="354"/>
      <c r="D57" s="354"/>
      <c r="E57" s="354"/>
      <c r="F57" s="354"/>
      <c r="G57" s="354"/>
      <c r="H57" s="354"/>
      <c r="I57" s="355"/>
      <c r="J57" s="356">
        <f>SUM(J6,J19,J28,J49)</f>
        <v>0</v>
      </c>
      <c r="K57" s="356">
        <f>SUM(K6,K19,K28,K49)</f>
        <v>0</v>
      </c>
      <c r="L57" s="357">
        <f>ROUNDDOWN(SUM(K6,K19,K28,K49)*A58,-3)</f>
        <v>0</v>
      </c>
      <c r="M57" s="327"/>
    </row>
    <row r="58" spans="1:13" x14ac:dyDescent="0.15">
      <c r="A58" s="280">
        <v>0.66666666666666663</v>
      </c>
      <c r="B58" s="261"/>
      <c r="C58" s="261"/>
      <c r="D58" s="38"/>
      <c r="E58" s="261"/>
      <c r="F58" s="261"/>
      <c r="G58" s="261"/>
      <c r="H58" s="261"/>
      <c r="I58" s="261"/>
      <c r="J58" s="38"/>
      <c r="K58" s="38"/>
      <c r="L58" s="261"/>
      <c r="M58" s="261"/>
    </row>
    <row r="59" spans="1:13" x14ac:dyDescent="0.15">
      <c r="A59" s="261"/>
      <c r="B59" s="261"/>
      <c r="C59" s="261"/>
      <c r="D59" s="38"/>
      <c r="E59" s="261"/>
      <c r="F59" s="261"/>
      <c r="G59" s="261"/>
      <c r="H59" s="261"/>
      <c r="I59" s="261"/>
      <c r="J59" s="38"/>
      <c r="K59" s="38"/>
      <c r="L59" s="261"/>
      <c r="M59" s="261"/>
    </row>
    <row r="60" spans="1:13" x14ac:dyDescent="0.15">
      <c r="A60" s="327" t="s">
        <v>118</v>
      </c>
      <c r="B60" s="261"/>
      <c r="C60" s="261"/>
      <c r="D60" s="38"/>
      <c r="E60" s="261"/>
      <c r="F60" s="261"/>
      <c r="G60" s="261"/>
      <c r="H60" s="261"/>
      <c r="I60" s="261"/>
      <c r="J60" s="38"/>
      <c r="K60" s="38"/>
      <c r="L60" s="261"/>
      <c r="M60" s="261"/>
    </row>
    <row r="61" spans="1:13" ht="32.25" customHeight="1" x14ac:dyDescent="0.15">
      <c r="A61" s="261" t="s">
        <v>191</v>
      </c>
      <c r="B61" s="220"/>
      <c r="C61" s="220"/>
      <c r="D61" s="220"/>
      <c r="E61" s="220"/>
      <c r="F61" s="220"/>
      <c r="G61" s="220"/>
      <c r="H61" s="220"/>
      <c r="I61" s="220"/>
      <c r="J61" s="220"/>
      <c r="K61" s="220"/>
      <c r="L61" s="220"/>
      <c r="M61" s="261"/>
    </row>
    <row r="62" spans="1:13" x14ac:dyDescent="0.15">
      <c r="A62" s="220"/>
      <c r="B62" s="220"/>
      <c r="C62" s="220"/>
      <c r="D62" s="220"/>
      <c r="E62" s="220"/>
      <c r="F62" s="220"/>
      <c r="G62" s="220"/>
      <c r="H62" s="220"/>
      <c r="I62" s="220"/>
      <c r="J62" s="220"/>
      <c r="K62" s="293" t="s">
        <v>412</v>
      </c>
      <c r="L62" s="358" t="s">
        <v>430</v>
      </c>
      <c r="M62" s="261"/>
    </row>
    <row r="63" spans="1:13" x14ac:dyDescent="0.15">
      <c r="A63" s="220"/>
      <c r="B63" s="220"/>
      <c r="C63" s="220"/>
      <c r="D63" s="220"/>
      <c r="E63" s="220"/>
      <c r="F63" s="220"/>
      <c r="G63" s="220"/>
      <c r="H63" s="220"/>
      <c r="I63" s="220"/>
      <c r="J63" s="220"/>
      <c r="K63" s="220"/>
      <c r="L63" s="220"/>
      <c r="M63" s="261"/>
    </row>
    <row r="64" spans="1:13" x14ac:dyDescent="0.15">
      <c r="A64" s="220"/>
      <c r="B64" s="220"/>
      <c r="C64" s="220"/>
      <c r="D64" s="220"/>
      <c r="E64" s="220"/>
      <c r="F64" s="220"/>
      <c r="G64" s="220"/>
      <c r="H64" s="220"/>
      <c r="I64" s="220"/>
      <c r="J64" s="220"/>
      <c r="K64" s="220"/>
      <c r="L64" s="220"/>
      <c r="M64" s="261"/>
    </row>
    <row r="65" spans="1:12" x14ac:dyDescent="0.15">
      <c r="A65" s="84"/>
      <c r="B65" s="84"/>
      <c r="C65" s="84"/>
      <c r="D65" s="84"/>
      <c r="E65" s="84"/>
      <c r="F65" s="84"/>
      <c r="G65" s="84"/>
      <c r="H65" s="84"/>
      <c r="I65" s="84"/>
      <c r="J65" s="84"/>
      <c r="K65" s="84"/>
      <c r="L65" s="84"/>
    </row>
  </sheetData>
  <sheetProtection sheet="1" formatCells="0" formatColumns="0" formatRows="0" insertColumns="0" insertRows="0" insertHyperlinks="0" deleteColumns="0" deleteRows="0" sort="0" autoFilter="0" pivotTables="0"/>
  <mergeCells count="7">
    <mergeCell ref="L6:L56"/>
    <mergeCell ref="A10:B10"/>
    <mergeCell ref="A2:L2"/>
    <mergeCell ref="B3:H3"/>
    <mergeCell ref="I3:L3"/>
    <mergeCell ref="A4:K4"/>
    <mergeCell ref="A5:I5"/>
  </mergeCells>
  <phoneticPr fontId="4"/>
  <pageMargins left="0.7" right="0.7" top="0.75" bottom="0.75" header="0.3" footer="0.3"/>
  <pageSetup paperSize="9" scale="62" orientation="portrait" r:id="rId1"/>
  <colBreaks count="1" manualBreakCount="1">
    <brk id="1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zoomScale="85" zoomScaleNormal="85" workbookViewId="0"/>
  </sheetViews>
  <sheetFormatPr defaultRowHeight="19.5" customHeight="1" x14ac:dyDescent="0.15"/>
  <cols>
    <col min="1" max="1" width="23.875" style="37" bestFit="1" customWidth="1"/>
    <col min="2" max="2" width="21.375" style="37" bestFit="1" customWidth="1"/>
    <col min="3" max="3" width="3.375" style="37" bestFit="1" customWidth="1"/>
    <col min="4" max="4" width="11.875" style="38" bestFit="1" customWidth="1"/>
    <col min="5" max="6" width="3.375" style="37" bestFit="1" customWidth="1"/>
    <col min="7" max="7" width="4.5" style="37" bestFit="1" customWidth="1"/>
    <col min="8" max="8" width="4.75" style="37" bestFit="1" customWidth="1"/>
    <col min="9" max="9" width="3.375" style="37" bestFit="1" customWidth="1"/>
    <col min="10" max="11" width="21.125" style="38" customWidth="1"/>
    <col min="12" max="12" width="21.125" style="37" customWidth="1"/>
    <col min="13" max="13" width="9.25" style="37" bestFit="1" customWidth="1"/>
    <col min="14" max="16384" width="9" style="37"/>
  </cols>
  <sheetData>
    <row r="1" spans="1:12" ht="19.5" customHeight="1" x14ac:dyDescent="0.15">
      <c r="A1" s="232"/>
      <c r="L1" s="39" t="s">
        <v>71</v>
      </c>
    </row>
    <row r="2" spans="1:12" ht="19.5" customHeight="1" x14ac:dyDescent="0.15">
      <c r="A2" s="469" t="s">
        <v>207</v>
      </c>
      <c r="B2" s="469"/>
      <c r="C2" s="469"/>
      <c r="D2" s="469"/>
      <c r="E2" s="469"/>
      <c r="F2" s="469"/>
      <c r="G2" s="469"/>
      <c r="H2" s="469"/>
      <c r="I2" s="469"/>
      <c r="J2" s="469"/>
      <c r="K2" s="469"/>
      <c r="L2" s="469"/>
    </row>
    <row r="3" spans="1:12" ht="19.5" customHeight="1" x14ac:dyDescent="0.15">
      <c r="B3" s="457"/>
      <c r="C3" s="457"/>
      <c r="D3" s="457"/>
      <c r="E3" s="457"/>
      <c r="F3" s="457"/>
      <c r="G3" s="457"/>
      <c r="H3" s="457"/>
      <c r="I3" s="458"/>
      <c r="J3" s="458"/>
      <c r="K3" s="458"/>
      <c r="L3" s="458"/>
    </row>
    <row r="4" spans="1:12" s="40" customFormat="1" ht="19.5" customHeight="1" thickBot="1" x14ac:dyDescent="0.2">
      <c r="A4" s="470" t="str">
        <f>"（４）"&amp;情報項目シート!C48&amp;"　　項目別明細表(2025年度）"</f>
        <v>（４）　　項目別明細表(2025年度）</v>
      </c>
      <c r="B4" s="470"/>
      <c r="C4" s="470"/>
      <c r="D4" s="470"/>
      <c r="E4" s="470"/>
      <c r="F4" s="470"/>
      <c r="G4" s="470"/>
      <c r="H4" s="470"/>
      <c r="I4" s="470"/>
      <c r="J4" s="470"/>
      <c r="K4" s="470"/>
    </row>
    <row r="5" spans="1:12" s="40" customFormat="1" ht="13.5" x14ac:dyDescent="0.15">
      <c r="A5" s="471" t="s">
        <v>89</v>
      </c>
      <c r="B5" s="472"/>
      <c r="C5" s="472"/>
      <c r="D5" s="472"/>
      <c r="E5" s="472"/>
      <c r="F5" s="472"/>
      <c r="G5" s="472"/>
      <c r="H5" s="472"/>
      <c r="I5" s="473"/>
      <c r="J5" s="41" t="s">
        <v>57</v>
      </c>
      <c r="K5" s="42" t="s">
        <v>34</v>
      </c>
      <c r="L5" s="43" t="s">
        <v>91</v>
      </c>
    </row>
    <row r="6" spans="1:12" s="40" customFormat="1" ht="13.5" x14ac:dyDescent="0.15">
      <c r="A6" s="359" t="s">
        <v>74</v>
      </c>
      <c r="B6" s="64"/>
      <c r="C6" s="64"/>
      <c r="D6" s="65"/>
      <c r="E6" s="64"/>
      <c r="F6" s="64"/>
      <c r="G6" s="64"/>
      <c r="H6" s="64"/>
      <c r="I6" s="64"/>
      <c r="J6" s="66">
        <f>SUM(J7,J10,J17)</f>
        <v>0</v>
      </c>
      <c r="K6" s="66">
        <f>SUM(K7,K10,K17)</f>
        <v>0</v>
      </c>
      <c r="L6" s="465"/>
    </row>
    <row r="7" spans="1:12" s="40" customFormat="1" ht="13.5" x14ac:dyDescent="0.15">
      <c r="A7" s="360" t="s">
        <v>75</v>
      </c>
      <c r="B7" s="67"/>
      <c r="C7" s="67"/>
      <c r="D7" s="68"/>
      <c r="E7" s="67"/>
      <c r="F7" s="67"/>
      <c r="G7" s="67"/>
      <c r="H7" s="67"/>
      <c r="I7" s="69"/>
      <c r="J7" s="70">
        <f>SUM(J8:J9)</f>
        <v>0</v>
      </c>
      <c r="K7" s="70">
        <f>SUM(K8:K9)</f>
        <v>0</v>
      </c>
      <c r="L7" s="466"/>
    </row>
    <row r="8" spans="1:12" s="40" customFormat="1" ht="13.5" x14ac:dyDescent="0.15">
      <c r="A8" s="46"/>
      <c r="B8" s="40" t="s">
        <v>92</v>
      </c>
      <c r="C8" s="40" t="s">
        <v>155</v>
      </c>
      <c r="D8" s="44"/>
      <c r="E8" s="40" t="s">
        <v>25</v>
      </c>
      <c r="F8" s="40" t="s">
        <v>144</v>
      </c>
      <c r="G8" s="40">
        <v>1</v>
      </c>
      <c r="H8" s="40" t="s">
        <v>145</v>
      </c>
      <c r="I8" s="45" t="s">
        <v>146</v>
      </c>
      <c r="J8" s="47"/>
      <c r="K8" s="48">
        <f>J8</f>
        <v>0</v>
      </c>
      <c r="L8" s="466"/>
    </row>
    <row r="9" spans="1:12" s="40" customFormat="1" ht="13.5" x14ac:dyDescent="0.15">
      <c r="A9" s="46"/>
      <c r="D9" s="44"/>
      <c r="I9" s="45"/>
      <c r="J9" s="47"/>
      <c r="K9" s="48">
        <f>J9</f>
        <v>0</v>
      </c>
      <c r="L9" s="466"/>
    </row>
    <row r="10" spans="1:12" s="40" customFormat="1" ht="13.5" x14ac:dyDescent="0.15">
      <c r="A10" s="467" t="s">
        <v>76</v>
      </c>
      <c r="B10" s="468"/>
      <c r="C10" s="67"/>
      <c r="D10" s="71"/>
      <c r="E10" s="67"/>
      <c r="F10" s="67"/>
      <c r="G10" s="67"/>
      <c r="H10" s="67"/>
      <c r="I10" s="67"/>
      <c r="J10" s="70">
        <f>SUM(J11:J16)</f>
        <v>0</v>
      </c>
      <c r="K10" s="70">
        <f>SUM(K11:K16)</f>
        <v>0</v>
      </c>
      <c r="L10" s="466"/>
    </row>
    <row r="11" spans="1:12" s="40" customFormat="1" ht="13.5" x14ac:dyDescent="0.15">
      <c r="A11" s="46"/>
      <c r="B11" s="40" t="s">
        <v>97</v>
      </c>
      <c r="C11" s="40" t="s">
        <v>155</v>
      </c>
      <c r="D11" s="44"/>
      <c r="E11" s="40" t="s">
        <v>25</v>
      </c>
      <c r="F11" s="40" t="s">
        <v>144</v>
      </c>
      <c r="H11" s="40" t="s">
        <v>145</v>
      </c>
      <c r="I11" s="45" t="s">
        <v>146</v>
      </c>
      <c r="J11" s="47">
        <f>D11*G11</f>
        <v>0</v>
      </c>
      <c r="K11" s="48">
        <f t="shared" ref="K11:K18" si="0">J11</f>
        <v>0</v>
      </c>
      <c r="L11" s="466"/>
    </row>
    <row r="12" spans="1:12" s="40" customFormat="1" ht="13.5" x14ac:dyDescent="0.15">
      <c r="A12" s="46"/>
      <c r="B12" s="40" t="s">
        <v>98</v>
      </c>
      <c r="C12" s="40" t="s">
        <v>156</v>
      </c>
      <c r="D12" s="44"/>
      <c r="E12" s="40" t="s">
        <v>25</v>
      </c>
      <c r="F12" s="40" t="s">
        <v>144</v>
      </c>
      <c r="H12" s="40" t="s">
        <v>145</v>
      </c>
      <c r="I12" s="45" t="s">
        <v>146</v>
      </c>
      <c r="J12" s="47">
        <f>D12*G12</f>
        <v>0</v>
      </c>
      <c r="K12" s="48">
        <f t="shared" si="0"/>
        <v>0</v>
      </c>
      <c r="L12" s="466"/>
    </row>
    <row r="13" spans="1:12" s="40" customFormat="1" ht="13.5" x14ac:dyDescent="0.15">
      <c r="A13" s="46"/>
      <c r="B13" s="40" t="s">
        <v>100</v>
      </c>
      <c r="D13" s="44"/>
      <c r="E13" s="40" t="s">
        <v>25</v>
      </c>
      <c r="I13" s="45" t="s">
        <v>146</v>
      </c>
      <c r="J13" s="47"/>
      <c r="K13" s="48">
        <f t="shared" si="0"/>
        <v>0</v>
      </c>
      <c r="L13" s="466"/>
    </row>
    <row r="14" spans="1:12" s="40" customFormat="1" ht="13.5" x14ac:dyDescent="0.15">
      <c r="A14" s="46"/>
      <c r="B14" s="40" t="s">
        <v>101</v>
      </c>
      <c r="D14" s="44"/>
      <c r="E14" s="40" t="s">
        <v>25</v>
      </c>
      <c r="I14" s="45" t="s">
        <v>146</v>
      </c>
      <c r="J14" s="47"/>
      <c r="K14" s="48">
        <f t="shared" si="0"/>
        <v>0</v>
      </c>
      <c r="L14" s="466"/>
    </row>
    <row r="15" spans="1:12" s="40" customFormat="1" ht="13.5" x14ac:dyDescent="0.15">
      <c r="A15" s="46"/>
      <c r="B15" s="40" t="s">
        <v>102</v>
      </c>
      <c r="D15" s="44"/>
      <c r="E15" s="40" t="s">
        <v>25</v>
      </c>
      <c r="I15" s="45" t="s">
        <v>146</v>
      </c>
      <c r="J15" s="47"/>
      <c r="K15" s="48">
        <f t="shared" si="0"/>
        <v>0</v>
      </c>
      <c r="L15" s="466"/>
    </row>
    <row r="16" spans="1:12" s="40" customFormat="1" ht="13.5" x14ac:dyDescent="0.15">
      <c r="A16" s="46"/>
      <c r="D16" s="44"/>
      <c r="I16" s="45"/>
      <c r="J16" s="47"/>
      <c r="K16" s="48">
        <f t="shared" si="0"/>
        <v>0</v>
      </c>
      <c r="L16" s="466"/>
    </row>
    <row r="17" spans="1:13" s="40" customFormat="1" ht="13.5" x14ac:dyDescent="0.15">
      <c r="A17" s="360" t="s">
        <v>77</v>
      </c>
      <c r="B17" s="67"/>
      <c r="C17" s="67"/>
      <c r="D17" s="68"/>
      <c r="E17" s="67"/>
      <c r="F17" s="67"/>
      <c r="G17" s="67"/>
      <c r="H17" s="67"/>
      <c r="I17" s="69"/>
      <c r="J17" s="70">
        <f>SUM(J18:J19)</f>
        <v>0</v>
      </c>
      <c r="K17" s="70">
        <f>SUM(K18:K19)</f>
        <v>0</v>
      </c>
      <c r="L17" s="466"/>
    </row>
    <row r="18" spans="1:13" s="40" customFormat="1" ht="13.5" x14ac:dyDescent="0.15">
      <c r="A18" s="46"/>
      <c r="B18" s="40" t="s">
        <v>104</v>
      </c>
      <c r="D18" s="44"/>
      <c r="E18" s="40" t="s">
        <v>25</v>
      </c>
      <c r="I18" s="45" t="s">
        <v>146</v>
      </c>
      <c r="J18" s="47"/>
      <c r="K18" s="48">
        <f t="shared" si="0"/>
        <v>0</v>
      </c>
      <c r="L18" s="466"/>
    </row>
    <row r="19" spans="1:13" s="40" customFormat="1" ht="13.5" x14ac:dyDescent="0.15">
      <c r="A19" s="46"/>
      <c r="B19" s="40" t="s">
        <v>105</v>
      </c>
      <c r="D19" s="44"/>
      <c r="E19" s="40" t="s">
        <v>25</v>
      </c>
      <c r="I19" s="45" t="s">
        <v>146</v>
      </c>
      <c r="J19" s="47"/>
      <c r="K19" s="48">
        <f>J19</f>
        <v>0</v>
      </c>
      <c r="L19" s="466"/>
    </row>
    <row r="20" spans="1:13" s="40" customFormat="1" ht="13.5" x14ac:dyDescent="0.15">
      <c r="A20" s="361" t="s">
        <v>35</v>
      </c>
      <c r="B20" s="72"/>
      <c r="C20" s="72"/>
      <c r="D20" s="73"/>
      <c r="E20" s="72"/>
      <c r="F20" s="72"/>
      <c r="G20" s="72"/>
      <c r="H20" s="72"/>
      <c r="I20" s="72"/>
      <c r="J20" s="74">
        <f>SUM(J21,J25)</f>
        <v>0</v>
      </c>
      <c r="K20" s="74">
        <f>SUM(K21,K25)</f>
        <v>0</v>
      </c>
      <c r="L20" s="466"/>
    </row>
    <row r="21" spans="1:13" s="40" customFormat="1" ht="13.5" x14ac:dyDescent="0.15">
      <c r="A21" s="360" t="s">
        <v>78</v>
      </c>
      <c r="B21" s="67"/>
      <c r="C21" s="67"/>
      <c r="D21" s="71"/>
      <c r="E21" s="67"/>
      <c r="F21" s="67"/>
      <c r="G21" s="67"/>
      <c r="H21" s="67"/>
      <c r="I21" s="67"/>
      <c r="J21" s="70">
        <f>SUM(J22:J24)</f>
        <v>0</v>
      </c>
      <c r="K21" s="70">
        <f>SUM(K22:K24)</f>
        <v>0</v>
      </c>
      <c r="L21" s="466"/>
    </row>
    <row r="22" spans="1:13" s="40" customFormat="1" ht="13.5" x14ac:dyDescent="0.15">
      <c r="A22" s="46"/>
      <c r="B22" s="40" t="s">
        <v>147</v>
      </c>
      <c r="C22" s="40" t="s">
        <v>156</v>
      </c>
      <c r="D22" s="44">
        <v>1830</v>
      </c>
      <c r="E22" s="40" t="s">
        <v>25</v>
      </c>
      <c r="F22" s="40" t="s">
        <v>144</v>
      </c>
      <c r="G22" s="40">
        <v>0</v>
      </c>
      <c r="H22" s="40" t="s">
        <v>145</v>
      </c>
      <c r="I22" s="45" t="s">
        <v>146</v>
      </c>
      <c r="J22" s="47">
        <f>D22*G22</f>
        <v>0</v>
      </c>
      <c r="K22" s="49">
        <f>J22</f>
        <v>0</v>
      </c>
      <c r="L22" s="466"/>
      <c r="M22" s="50"/>
    </row>
    <row r="23" spans="1:13" s="40" customFormat="1" ht="13.5" x14ac:dyDescent="0.15">
      <c r="A23" s="46"/>
      <c r="B23" s="40" t="s">
        <v>148</v>
      </c>
      <c r="C23" s="40" t="s">
        <v>155</v>
      </c>
      <c r="D23" s="44">
        <v>3530</v>
      </c>
      <c r="E23" s="40" t="s">
        <v>25</v>
      </c>
      <c r="F23" s="40" t="s">
        <v>144</v>
      </c>
      <c r="G23" s="40">
        <v>0</v>
      </c>
      <c r="H23" s="40" t="s">
        <v>145</v>
      </c>
      <c r="I23" s="45" t="s">
        <v>146</v>
      </c>
      <c r="J23" s="47">
        <f>D23*G23</f>
        <v>0</v>
      </c>
      <c r="K23" s="49">
        <f>J23</f>
        <v>0</v>
      </c>
      <c r="L23" s="466"/>
    </row>
    <row r="24" spans="1:13" s="40" customFormat="1" ht="13.5" x14ac:dyDescent="0.15">
      <c r="A24" s="46"/>
      <c r="D24" s="44"/>
      <c r="I24" s="45"/>
      <c r="J24" s="47"/>
      <c r="K24" s="49">
        <f>J24</f>
        <v>0</v>
      </c>
      <c r="L24" s="466"/>
    </row>
    <row r="25" spans="1:13" s="40" customFormat="1" ht="13.5" x14ac:dyDescent="0.15">
      <c r="A25" s="360" t="s">
        <v>79</v>
      </c>
      <c r="B25" s="67"/>
      <c r="C25" s="67"/>
      <c r="D25" s="71"/>
      <c r="E25" s="67"/>
      <c r="F25" s="67"/>
      <c r="G25" s="67"/>
      <c r="H25" s="67"/>
      <c r="I25" s="67"/>
      <c r="J25" s="70">
        <f>SUM(J26)</f>
        <v>0</v>
      </c>
      <c r="K25" s="70">
        <f>SUM(K26)</f>
        <v>0</v>
      </c>
      <c r="L25" s="466"/>
    </row>
    <row r="26" spans="1:13" s="40" customFormat="1" ht="13.5" x14ac:dyDescent="0.15">
      <c r="A26" s="46"/>
      <c r="B26" s="40" t="s">
        <v>149</v>
      </c>
      <c r="C26" s="40" t="s">
        <v>155</v>
      </c>
      <c r="D26" s="44">
        <v>8000</v>
      </c>
      <c r="E26" s="40" t="s">
        <v>25</v>
      </c>
      <c r="F26" s="40" t="s">
        <v>144</v>
      </c>
      <c r="G26" s="40">
        <v>0</v>
      </c>
      <c r="H26" s="40" t="s">
        <v>107</v>
      </c>
      <c r="I26" s="45" t="s">
        <v>150</v>
      </c>
      <c r="J26" s="47">
        <f t="shared" ref="J26" si="1">D26*G26</f>
        <v>0</v>
      </c>
      <c r="K26" s="49">
        <f>J26</f>
        <v>0</v>
      </c>
      <c r="L26" s="466"/>
    </row>
    <row r="27" spans="1:13" s="40" customFormat="1" ht="13.5" x14ac:dyDescent="0.15">
      <c r="A27" s="361" t="s">
        <v>36</v>
      </c>
      <c r="B27" s="72"/>
      <c r="C27" s="72"/>
      <c r="D27" s="73"/>
      <c r="E27" s="72"/>
      <c r="F27" s="72"/>
      <c r="G27" s="72"/>
      <c r="H27" s="72"/>
      <c r="I27" s="72"/>
      <c r="J27" s="74">
        <f>SUM(J28,J32,J37,J40)</f>
        <v>0</v>
      </c>
      <c r="K27" s="80">
        <f>SUM(K28,K32,K37,K40)</f>
        <v>0</v>
      </c>
      <c r="L27" s="466"/>
    </row>
    <row r="28" spans="1:13" s="40" customFormat="1" ht="13.5" x14ac:dyDescent="0.15">
      <c r="A28" s="360" t="s">
        <v>80</v>
      </c>
      <c r="B28" s="67"/>
      <c r="C28" s="67"/>
      <c r="D28" s="71"/>
      <c r="E28" s="67"/>
      <c r="F28" s="67"/>
      <c r="G28" s="67"/>
      <c r="H28" s="67"/>
      <c r="I28" s="67"/>
      <c r="J28" s="70">
        <f>SUM(J29:J31)</f>
        <v>0</v>
      </c>
      <c r="K28" s="70">
        <f>SUM(K29:K31)</f>
        <v>0</v>
      </c>
      <c r="L28" s="466"/>
    </row>
    <row r="29" spans="1:13" s="40" customFormat="1" ht="13.5" x14ac:dyDescent="0.15">
      <c r="A29" s="46"/>
      <c r="B29" s="40" t="s">
        <v>109</v>
      </c>
      <c r="D29" s="44"/>
      <c r="E29" s="40" t="s">
        <v>25</v>
      </c>
      <c r="I29" s="45" t="s">
        <v>146</v>
      </c>
      <c r="J29" s="47"/>
      <c r="K29" s="48">
        <f>J29</f>
        <v>0</v>
      </c>
      <c r="L29" s="466"/>
    </row>
    <row r="30" spans="1:13" s="40" customFormat="1" ht="13.5" x14ac:dyDescent="0.15">
      <c r="A30" s="46"/>
      <c r="B30" s="40" t="s">
        <v>110</v>
      </c>
      <c r="D30" s="44"/>
      <c r="E30" s="40" t="s">
        <v>25</v>
      </c>
      <c r="I30" s="45" t="s">
        <v>146</v>
      </c>
      <c r="J30" s="47"/>
      <c r="K30" s="48">
        <f>J30</f>
        <v>0</v>
      </c>
      <c r="L30" s="466"/>
    </row>
    <row r="31" spans="1:13" s="40" customFormat="1" ht="13.5" x14ac:dyDescent="0.15">
      <c r="A31" s="46"/>
      <c r="D31" s="44"/>
      <c r="I31" s="45"/>
      <c r="J31" s="47"/>
      <c r="K31" s="48"/>
      <c r="L31" s="466"/>
    </row>
    <row r="32" spans="1:13" s="40" customFormat="1" ht="13.5" x14ac:dyDescent="0.15">
      <c r="A32" s="360" t="s">
        <v>81</v>
      </c>
      <c r="B32" s="67"/>
      <c r="C32" s="67"/>
      <c r="D32" s="68"/>
      <c r="E32" s="67"/>
      <c r="F32" s="67"/>
      <c r="G32" s="67"/>
      <c r="H32" s="67"/>
      <c r="I32" s="67"/>
      <c r="J32" s="70">
        <f>SUM(J33:J36)</f>
        <v>0</v>
      </c>
      <c r="K32" s="70">
        <f>SUM(K33:K36)</f>
        <v>0</v>
      </c>
      <c r="L32" s="466"/>
    </row>
    <row r="33" spans="1:12" s="40" customFormat="1" ht="13.5" x14ac:dyDescent="0.15">
      <c r="A33" s="307" t="s">
        <v>111</v>
      </c>
      <c r="B33" s="266" t="s">
        <v>382</v>
      </c>
      <c r="C33" s="266" t="s">
        <v>93</v>
      </c>
      <c r="D33" s="44"/>
      <c r="E33" s="266" t="s">
        <v>25</v>
      </c>
      <c r="F33" s="266" t="s">
        <v>94</v>
      </c>
      <c r="G33" s="266"/>
      <c r="H33" s="266" t="s">
        <v>381</v>
      </c>
      <c r="I33" s="308" t="s">
        <v>96</v>
      </c>
      <c r="J33" s="47">
        <f t="shared" ref="J33:J35" si="2">D33*G33</f>
        <v>0</v>
      </c>
      <c r="K33" s="48">
        <f>J33</f>
        <v>0</v>
      </c>
      <c r="L33" s="466"/>
    </row>
    <row r="34" spans="1:12" s="40" customFormat="1" ht="13.5" x14ac:dyDescent="0.15">
      <c r="A34" s="307"/>
      <c r="B34" s="266" t="s">
        <v>383</v>
      </c>
      <c r="C34" s="266" t="s">
        <v>93</v>
      </c>
      <c r="D34" s="44"/>
      <c r="E34" s="266" t="s">
        <v>25</v>
      </c>
      <c r="F34" s="266" t="s">
        <v>94</v>
      </c>
      <c r="G34" s="266"/>
      <c r="H34" s="266" t="s">
        <v>381</v>
      </c>
      <c r="I34" s="308" t="s">
        <v>96</v>
      </c>
      <c r="J34" s="47">
        <f t="shared" si="2"/>
        <v>0</v>
      </c>
      <c r="K34" s="48">
        <f t="shared" ref="K34:K35" si="3">J34</f>
        <v>0</v>
      </c>
      <c r="L34" s="466"/>
    </row>
    <row r="35" spans="1:12" s="40" customFormat="1" ht="13.5" x14ac:dyDescent="0.15">
      <c r="A35" s="307" t="s">
        <v>112</v>
      </c>
      <c r="B35" s="266" t="s">
        <v>383</v>
      </c>
      <c r="C35" s="266" t="s">
        <v>93</v>
      </c>
      <c r="D35" s="44"/>
      <c r="E35" s="266" t="s">
        <v>25</v>
      </c>
      <c r="F35" s="266" t="s">
        <v>94</v>
      </c>
      <c r="G35" s="266"/>
      <c r="H35" s="266" t="s">
        <v>381</v>
      </c>
      <c r="I35" s="308" t="s">
        <v>96</v>
      </c>
      <c r="J35" s="47">
        <f t="shared" si="2"/>
        <v>0</v>
      </c>
      <c r="K35" s="48">
        <f t="shared" si="3"/>
        <v>0</v>
      </c>
      <c r="L35" s="466"/>
    </row>
    <row r="36" spans="1:12" s="40" customFormat="1" ht="13.5" x14ac:dyDescent="0.15">
      <c r="A36" s="46"/>
      <c r="D36" s="44"/>
      <c r="I36" s="45"/>
      <c r="J36" s="47"/>
      <c r="K36" s="48">
        <f t="shared" ref="K36" si="4">J36</f>
        <v>0</v>
      </c>
      <c r="L36" s="466"/>
    </row>
    <row r="37" spans="1:12" s="40" customFormat="1" ht="13.5" x14ac:dyDescent="0.15">
      <c r="A37" s="360" t="s">
        <v>82</v>
      </c>
      <c r="B37" s="67"/>
      <c r="C37" s="67"/>
      <c r="D37" s="71"/>
      <c r="E37" s="67"/>
      <c r="F37" s="67"/>
      <c r="G37" s="67"/>
      <c r="H37" s="67"/>
      <c r="I37" s="67"/>
      <c r="J37" s="70">
        <f>SUM(J38:J39)</f>
        <v>0</v>
      </c>
      <c r="K37" s="70">
        <f>SUM(K38:K39)</f>
        <v>0</v>
      </c>
      <c r="L37" s="466"/>
    </row>
    <row r="38" spans="1:12" s="40" customFormat="1" ht="13.5" x14ac:dyDescent="0.15">
      <c r="A38" s="46"/>
      <c r="B38" s="40" t="s">
        <v>391</v>
      </c>
      <c r="D38" s="44"/>
      <c r="E38" s="40" t="s">
        <v>25</v>
      </c>
      <c r="I38" s="45" t="s">
        <v>146</v>
      </c>
      <c r="J38" s="47"/>
      <c r="K38" s="48">
        <f>J38</f>
        <v>0</v>
      </c>
      <c r="L38" s="466"/>
    </row>
    <row r="39" spans="1:12" s="40" customFormat="1" ht="13.5" x14ac:dyDescent="0.15">
      <c r="A39" s="46"/>
      <c r="D39" s="44"/>
      <c r="I39" s="45"/>
      <c r="J39" s="47"/>
      <c r="K39" s="48">
        <f>J39</f>
        <v>0</v>
      </c>
      <c r="L39" s="466"/>
    </row>
    <row r="40" spans="1:12" s="40" customFormat="1" ht="13.5" x14ac:dyDescent="0.15">
      <c r="A40" s="360" t="s">
        <v>83</v>
      </c>
      <c r="B40" s="67"/>
      <c r="C40" s="67"/>
      <c r="D40" s="68"/>
      <c r="E40" s="67"/>
      <c r="F40" s="67"/>
      <c r="G40" s="67"/>
      <c r="H40" s="67"/>
      <c r="I40" s="67"/>
      <c r="J40" s="70">
        <f>SUM(J41:J50)</f>
        <v>0</v>
      </c>
      <c r="K40" s="70">
        <f>SUM(K41:K50)</f>
        <v>0</v>
      </c>
      <c r="L40" s="466"/>
    </row>
    <row r="41" spans="1:12" s="40" customFormat="1" ht="13.5" x14ac:dyDescent="0.15">
      <c r="A41" s="307" t="s">
        <v>196</v>
      </c>
      <c r="C41" s="40" t="s">
        <v>155</v>
      </c>
      <c r="D41" s="44"/>
      <c r="E41" s="40" t="s">
        <v>25</v>
      </c>
      <c r="F41" s="40" t="s">
        <v>144</v>
      </c>
      <c r="H41" s="40" t="s">
        <v>114</v>
      </c>
      <c r="I41" s="45" t="s">
        <v>146</v>
      </c>
      <c r="J41" s="47">
        <f>D41*G41</f>
        <v>0</v>
      </c>
      <c r="K41" s="48">
        <f t="shared" ref="K41:K50" si="5">J41</f>
        <v>0</v>
      </c>
      <c r="L41" s="466"/>
    </row>
    <row r="42" spans="1:12" s="40" customFormat="1" ht="13.5" x14ac:dyDescent="0.15">
      <c r="A42" s="307" t="s">
        <v>197</v>
      </c>
      <c r="D42" s="44"/>
      <c r="I42" s="45"/>
      <c r="J42" s="47"/>
      <c r="K42" s="48">
        <f t="shared" si="5"/>
        <v>0</v>
      </c>
      <c r="L42" s="466"/>
    </row>
    <row r="43" spans="1:12" s="40" customFormat="1" ht="13.5" x14ac:dyDescent="0.15">
      <c r="A43" s="307" t="s">
        <v>202</v>
      </c>
      <c r="D43" s="44"/>
      <c r="I43" s="45"/>
      <c r="J43" s="47"/>
      <c r="K43" s="48">
        <f t="shared" si="5"/>
        <v>0</v>
      </c>
      <c r="L43" s="466"/>
    </row>
    <row r="44" spans="1:12" s="40" customFormat="1" ht="13.5" x14ac:dyDescent="0.15">
      <c r="A44" s="307" t="s">
        <v>201</v>
      </c>
      <c r="C44" s="40" t="s">
        <v>93</v>
      </c>
      <c r="D44" s="44"/>
      <c r="E44" s="40" t="s">
        <v>25</v>
      </c>
      <c r="F44" s="40" t="s">
        <v>94</v>
      </c>
      <c r="H44" s="40" t="s">
        <v>114</v>
      </c>
      <c r="I44" s="45" t="s">
        <v>96</v>
      </c>
      <c r="J44" s="47">
        <f>D44*G44</f>
        <v>0</v>
      </c>
      <c r="K44" s="48">
        <f t="shared" si="5"/>
        <v>0</v>
      </c>
      <c r="L44" s="466"/>
    </row>
    <row r="45" spans="1:12" s="40" customFormat="1" ht="13.5" x14ac:dyDescent="0.15">
      <c r="A45" s="307" t="s">
        <v>200</v>
      </c>
      <c r="D45" s="44"/>
      <c r="I45" s="45"/>
      <c r="J45" s="47"/>
      <c r="K45" s="48">
        <f t="shared" si="5"/>
        <v>0</v>
      </c>
      <c r="L45" s="466"/>
    </row>
    <row r="46" spans="1:12" s="40" customFormat="1" ht="13.5" x14ac:dyDescent="0.15">
      <c r="A46" s="307" t="s">
        <v>199</v>
      </c>
      <c r="D46" s="44"/>
      <c r="I46" s="45"/>
      <c r="J46" s="47"/>
      <c r="K46" s="48">
        <f t="shared" si="5"/>
        <v>0</v>
      </c>
      <c r="L46" s="466"/>
    </row>
    <row r="47" spans="1:12" s="40" customFormat="1" ht="13.5" x14ac:dyDescent="0.15">
      <c r="A47" s="307" t="s">
        <v>198</v>
      </c>
      <c r="D47" s="44"/>
      <c r="I47" s="45"/>
      <c r="J47" s="47"/>
      <c r="K47" s="48">
        <f t="shared" si="5"/>
        <v>0</v>
      </c>
      <c r="L47" s="466"/>
    </row>
    <row r="48" spans="1:12" s="40" customFormat="1" ht="13.5" x14ac:dyDescent="0.15">
      <c r="A48" s="46" t="s">
        <v>194</v>
      </c>
      <c r="B48" s="40" t="s">
        <v>115</v>
      </c>
      <c r="D48" s="44"/>
      <c r="I48" s="45"/>
      <c r="J48" s="47"/>
      <c r="K48" s="48">
        <f t="shared" si="5"/>
        <v>0</v>
      </c>
      <c r="L48" s="466"/>
    </row>
    <row r="49" spans="1:12" s="40" customFormat="1" ht="13.5" x14ac:dyDescent="0.15">
      <c r="A49" s="46"/>
      <c r="B49" s="40" t="s">
        <v>116</v>
      </c>
      <c r="D49" s="44"/>
      <c r="I49" s="45"/>
      <c r="J49" s="47"/>
      <c r="K49" s="48">
        <f t="shared" si="5"/>
        <v>0</v>
      </c>
      <c r="L49" s="466"/>
    </row>
    <row r="50" spans="1:12" s="40" customFormat="1" ht="13.5" x14ac:dyDescent="0.15">
      <c r="A50" s="46" t="s">
        <v>195</v>
      </c>
      <c r="D50" s="44"/>
      <c r="I50" s="45"/>
      <c r="J50" s="47"/>
      <c r="K50" s="48">
        <f t="shared" si="5"/>
        <v>0</v>
      </c>
      <c r="L50" s="466"/>
    </row>
    <row r="51" spans="1:12" s="55" customFormat="1" ht="14.25" thickBot="1" x14ac:dyDescent="0.2">
      <c r="A51" s="362" t="s">
        <v>151</v>
      </c>
      <c r="B51" s="205" t="s">
        <v>402</v>
      </c>
      <c r="C51" s="75">
        <v>0</v>
      </c>
      <c r="D51" s="76" t="s">
        <v>401</v>
      </c>
      <c r="E51" s="75"/>
      <c r="F51" s="75"/>
      <c r="G51" s="75"/>
      <c r="H51" s="75"/>
      <c r="I51" s="77"/>
      <c r="J51" s="78">
        <f>ROUNDDOWN((J6+J20+J27)*C51%,-3)</f>
        <v>0</v>
      </c>
      <c r="K51" s="79">
        <f>ROUNDDOWN((K6+K20+K27)*C51%,-3)</f>
        <v>0</v>
      </c>
      <c r="L51" s="462"/>
    </row>
    <row r="52" spans="1:12" s="55" customFormat="1" ht="14.25" thickBot="1" x14ac:dyDescent="0.2">
      <c r="A52" s="363" t="s">
        <v>152</v>
      </c>
      <c r="B52" s="56"/>
      <c r="C52" s="51"/>
      <c r="D52" s="52"/>
      <c r="E52" s="51"/>
      <c r="F52" s="51"/>
      <c r="G52" s="51"/>
      <c r="H52" s="51"/>
      <c r="I52" s="53"/>
      <c r="J52" s="54">
        <f>SUM(J6,J20,J27,J51)</f>
        <v>0</v>
      </c>
      <c r="K52" s="54">
        <f>SUM(K6,K20,K27,K51)</f>
        <v>0</v>
      </c>
      <c r="L52" s="57">
        <f>ROUNDDOWN((K52)*A55,-3)</f>
        <v>0</v>
      </c>
    </row>
    <row r="53" spans="1:12" s="55" customFormat="1" ht="13.5" x14ac:dyDescent="0.15">
      <c r="A53" s="363" t="s">
        <v>153</v>
      </c>
      <c r="B53" s="58">
        <v>10</v>
      </c>
      <c r="C53" s="51"/>
      <c r="D53" s="52"/>
      <c r="E53" s="51"/>
      <c r="F53" s="51"/>
      <c r="G53" s="51"/>
      <c r="H53" s="51"/>
      <c r="I53" s="53"/>
      <c r="J53" s="54">
        <f>ROUNDDOWN(J52*B53%,0)</f>
        <v>0</v>
      </c>
      <c r="K53" s="459"/>
      <c r="L53" s="461"/>
    </row>
    <row r="54" spans="1:12" s="55" customFormat="1" ht="14.25" thickBot="1" x14ac:dyDescent="0.2">
      <c r="A54" s="364" t="s">
        <v>154</v>
      </c>
      <c r="B54" s="59"/>
      <c r="C54" s="59"/>
      <c r="D54" s="59"/>
      <c r="E54" s="59"/>
      <c r="F54" s="59"/>
      <c r="G54" s="59"/>
      <c r="H54" s="59"/>
      <c r="I54" s="59"/>
      <c r="J54" s="60">
        <f>SUM(J52:J53)</f>
        <v>0</v>
      </c>
      <c r="K54" s="460"/>
      <c r="L54" s="462"/>
    </row>
    <row r="55" spans="1:12" s="55" customFormat="1" ht="13.5" x14ac:dyDescent="0.15">
      <c r="A55" s="253">
        <v>0.66666666666666663</v>
      </c>
      <c r="J55" s="56"/>
      <c r="K55" s="61"/>
      <c r="L55" s="62"/>
    </row>
    <row r="56" spans="1:12" ht="20.100000000000001" customHeight="1" x14ac:dyDescent="0.15">
      <c r="A56" s="463" t="s">
        <v>143</v>
      </c>
      <c r="B56" s="463"/>
      <c r="C56" s="463"/>
      <c r="D56" s="463"/>
      <c r="E56" s="463"/>
      <c r="F56" s="463"/>
      <c r="G56" s="463"/>
      <c r="H56" s="463"/>
      <c r="I56" s="463"/>
      <c r="J56" s="463"/>
      <c r="K56" s="463"/>
      <c r="L56" s="463"/>
    </row>
    <row r="57" spans="1:12" ht="30" customHeight="1" x14ac:dyDescent="0.15">
      <c r="A57" s="443" t="s">
        <v>192</v>
      </c>
      <c r="B57" s="443"/>
      <c r="C57" s="443"/>
      <c r="D57" s="443"/>
      <c r="E57" s="443"/>
      <c r="F57" s="443"/>
      <c r="G57" s="443"/>
      <c r="H57" s="443"/>
      <c r="I57" s="443"/>
      <c r="J57" s="443"/>
      <c r="K57" s="443"/>
      <c r="L57" s="443"/>
    </row>
    <row r="58" spans="1:12" ht="19.5" customHeight="1" x14ac:dyDescent="0.15">
      <c r="A58" s="464" t="s">
        <v>193</v>
      </c>
      <c r="B58" s="464"/>
      <c r="C58" s="464"/>
      <c r="D58" s="464"/>
      <c r="E58" s="464"/>
      <c r="F58" s="464"/>
      <c r="G58" s="464"/>
      <c r="H58" s="464"/>
      <c r="I58" s="464"/>
      <c r="J58" s="464"/>
      <c r="K58" s="464"/>
      <c r="L58" s="464"/>
    </row>
    <row r="59" spans="1:12" ht="19.5" customHeight="1" x14ac:dyDescent="0.15">
      <c r="A59" s="55"/>
      <c r="K59" s="293" t="s">
        <v>413</v>
      </c>
      <c r="L59" s="358" t="s">
        <v>430</v>
      </c>
    </row>
    <row r="60" spans="1:12" ht="19.5" customHeight="1" x14ac:dyDescent="0.15">
      <c r="A60" s="63"/>
    </row>
  </sheetData>
  <sheetProtection sheet="1" formatCells="0" formatColumns="0" formatRows="0" insertColumns="0" insertRows="0" insertHyperlinks="0" deleteColumns="0" deleteRows="0" sort="0" autoFilter="0" pivotTables="0"/>
  <mergeCells count="12">
    <mergeCell ref="L6:L51"/>
    <mergeCell ref="A10:B10"/>
    <mergeCell ref="A2:L2"/>
    <mergeCell ref="B3:H3"/>
    <mergeCell ref="I3:L3"/>
    <mergeCell ref="A4:K4"/>
    <mergeCell ref="A5:I5"/>
    <mergeCell ref="K53:K54"/>
    <mergeCell ref="L53:L54"/>
    <mergeCell ref="A56:L56"/>
    <mergeCell ref="A57:L57"/>
    <mergeCell ref="A58:L58"/>
  </mergeCells>
  <phoneticPr fontId="4"/>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zoomScale="85" zoomScaleNormal="85" workbookViewId="0"/>
  </sheetViews>
  <sheetFormatPr defaultRowHeight="19.5" customHeight="1" x14ac:dyDescent="0.15"/>
  <cols>
    <col min="1" max="1" width="23.875" style="37" bestFit="1" customWidth="1"/>
    <col min="2" max="2" width="21.375" style="37" bestFit="1" customWidth="1"/>
    <col min="3" max="3" width="3.375" style="37" bestFit="1" customWidth="1"/>
    <col min="4" max="4" width="11.875" style="38" bestFit="1" customWidth="1"/>
    <col min="5" max="6" width="3.375" style="37" bestFit="1" customWidth="1"/>
    <col min="7" max="7" width="4.5" style="37" bestFit="1" customWidth="1"/>
    <col min="8" max="8" width="4.75" style="37" bestFit="1" customWidth="1"/>
    <col min="9" max="9" width="3.375" style="37" bestFit="1" customWidth="1"/>
    <col min="10" max="11" width="21.125" style="38" customWidth="1"/>
    <col min="12" max="12" width="21.125" style="37" customWidth="1"/>
    <col min="13" max="13" width="9.25" style="37" bestFit="1" customWidth="1"/>
    <col min="14" max="16384" width="9" style="37"/>
  </cols>
  <sheetData>
    <row r="1" spans="1:12" ht="19.5" customHeight="1" x14ac:dyDescent="0.15">
      <c r="A1" s="232"/>
      <c r="L1" s="39" t="s">
        <v>71</v>
      </c>
    </row>
    <row r="2" spans="1:12" ht="19.5" customHeight="1" x14ac:dyDescent="0.15">
      <c r="A2" s="469" t="s">
        <v>207</v>
      </c>
      <c r="B2" s="469"/>
      <c r="C2" s="469"/>
      <c r="D2" s="469"/>
      <c r="E2" s="469"/>
      <c r="F2" s="469"/>
      <c r="G2" s="469"/>
      <c r="H2" s="469"/>
      <c r="I2" s="469"/>
      <c r="J2" s="469"/>
      <c r="K2" s="469"/>
      <c r="L2" s="469"/>
    </row>
    <row r="3" spans="1:12" ht="19.5" customHeight="1" x14ac:dyDescent="0.15">
      <c r="B3" s="457"/>
      <c r="C3" s="457"/>
      <c r="D3" s="457"/>
      <c r="E3" s="457"/>
      <c r="F3" s="457"/>
      <c r="G3" s="457"/>
      <c r="H3" s="457"/>
      <c r="I3" s="458"/>
      <c r="J3" s="458"/>
      <c r="K3" s="458"/>
      <c r="L3" s="458"/>
    </row>
    <row r="4" spans="1:12" s="40" customFormat="1" ht="19.5" customHeight="1" thickBot="1" x14ac:dyDescent="0.2">
      <c r="A4" s="470" t="str">
        <f>"（４）"&amp;情報項目シート!C48&amp;"　　項目別明細表(2026年度）"</f>
        <v>（４）　　項目別明細表(2026年度）</v>
      </c>
      <c r="B4" s="470"/>
      <c r="C4" s="470"/>
      <c r="D4" s="470"/>
      <c r="E4" s="470"/>
      <c r="F4" s="470"/>
      <c r="G4" s="470"/>
      <c r="H4" s="470"/>
      <c r="I4" s="470"/>
      <c r="J4" s="470"/>
      <c r="K4" s="470"/>
    </row>
    <row r="5" spans="1:12" s="40" customFormat="1" ht="13.5" x14ac:dyDescent="0.15">
      <c r="A5" s="471" t="s">
        <v>89</v>
      </c>
      <c r="B5" s="472"/>
      <c r="C5" s="472"/>
      <c r="D5" s="472"/>
      <c r="E5" s="472"/>
      <c r="F5" s="472"/>
      <c r="G5" s="472"/>
      <c r="H5" s="472"/>
      <c r="I5" s="473"/>
      <c r="J5" s="41" t="s">
        <v>57</v>
      </c>
      <c r="K5" s="42" t="s">
        <v>34</v>
      </c>
      <c r="L5" s="43" t="s">
        <v>91</v>
      </c>
    </row>
    <row r="6" spans="1:12" s="40" customFormat="1" ht="13.5" x14ac:dyDescent="0.15">
      <c r="A6" s="359" t="s">
        <v>74</v>
      </c>
      <c r="B6" s="64"/>
      <c r="C6" s="64"/>
      <c r="D6" s="65"/>
      <c r="E6" s="64"/>
      <c r="F6" s="64"/>
      <c r="G6" s="64"/>
      <c r="H6" s="64"/>
      <c r="I6" s="64"/>
      <c r="J6" s="66">
        <f>SUM(J7,J10,J17)</f>
        <v>0</v>
      </c>
      <c r="K6" s="66">
        <f>SUM(K7,K10,K17)</f>
        <v>0</v>
      </c>
      <c r="L6" s="465"/>
    </row>
    <row r="7" spans="1:12" s="40" customFormat="1" ht="13.5" x14ac:dyDescent="0.15">
      <c r="A7" s="360" t="s">
        <v>75</v>
      </c>
      <c r="B7" s="67"/>
      <c r="C7" s="67"/>
      <c r="D7" s="68"/>
      <c r="E7" s="67"/>
      <c r="F7" s="67"/>
      <c r="G7" s="67"/>
      <c r="H7" s="67"/>
      <c r="I7" s="69"/>
      <c r="J7" s="70">
        <f>SUM(J8:J9)</f>
        <v>0</v>
      </c>
      <c r="K7" s="70">
        <f>SUM(K8:K9)</f>
        <v>0</v>
      </c>
      <c r="L7" s="466"/>
    </row>
    <row r="8" spans="1:12" s="40" customFormat="1" ht="13.5" x14ac:dyDescent="0.15">
      <c r="A8" s="46"/>
      <c r="B8" s="40" t="s">
        <v>92</v>
      </c>
      <c r="C8" s="40" t="s">
        <v>93</v>
      </c>
      <c r="D8" s="44"/>
      <c r="E8" s="40" t="s">
        <v>25</v>
      </c>
      <c r="F8" s="40" t="s">
        <v>94</v>
      </c>
      <c r="G8" s="40">
        <v>1</v>
      </c>
      <c r="H8" s="40" t="s">
        <v>95</v>
      </c>
      <c r="I8" s="45" t="s">
        <v>96</v>
      </c>
      <c r="J8" s="47"/>
      <c r="K8" s="48">
        <f>J8</f>
        <v>0</v>
      </c>
      <c r="L8" s="466"/>
    </row>
    <row r="9" spans="1:12" s="40" customFormat="1" ht="13.5" x14ac:dyDescent="0.15">
      <c r="A9" s="46"/>
      <c r="D9" s="44"/>
      <c r="I9" s="45"/>
      <c r="J9" s="47"/>
      <c r="K9" s="48">
        <f>J9</f>
        <v>0</v>
      </c>
      <c r="L9" s="466"/>
    </row>
    <row r="10" spans="1:12" s="40" customFormat="1" ht="13.5" x14ac:dyDescent="0.15">
      <c r="A10" s="467" t="s">
        <v>76</v>
      </c>
      <c r="B10" s="468"/>
      <c r="C10" s="67"/>
      <c r="D10" s="71"/>
      <c r="E10" s="67"/>
      <c r="F10" s="67"/>
      <c r="G10" s="67"/>
      <c r="H10" s="67"/>
      <c r="I10" s="67"/>
      <c r="J10" s="70">
        <f>SUM(J11:J16)</f>
        <v>0</v>
      </c>
      <c r="K10" s="70">
        <f>SUM(K11:K16)</f>
        <v>0</v>
      </c>
      <c r="L10" s="466"/>
    </row>
    <row r="11" spans="1:12" s="40" customFormat="1" ht="13.5" x14ac:dyDescent="0.15">
      <c r="A11" s="46"/>
      <c r="B11" s="40" t="s">
        <v>97</v>
      </c>
      <c r="C11" s="40" t="s">
        <v>93</v>
      </c>
      <c r="D11" s="44"/>
      <c r="E11" s="40" t="s">
        <v>25</v>
      </c>
      <c r="F11" s="40" t="s">
        <v>94</v>
      </c>
      <c r="H11" s="40" t="s">
        <v>95</v>
      </c>
      <c r="I11" s="45" t="s">
        <v>96</v>
      </c>
      <c r="J11" s="47">
        <f>D11*G11</f>
        <v>0</v>
      </c>
      <c r="K11" s="48">
        <f t="shared" ref="K11:K18" si="0">J11</f>
        <v>0</v>
      </c>
      <c r="L11" s="466"/>
    </row>
    <row r="12" spans="1:12" s="40" customFormat="1" ht="13.5" x14ac:dyDescent="0.15">
      <c r="A12" s="46"/>
      <c r="B12" s="40" t="s">
        <v>98</v>
      </c>
      <c r="C12" s="40" t="s">
        <v>93</v>
      </c>
      <c r="D12" s="44"/>
      <c r="E12" s="40" t="s">
        <v>25</v>
      </c>
      <c r="F12" s="40" t="s">
        <v>94</v>
      </c>
      <c r="H12" s="40" t="s">
        <v>95</v>
      </c>
      <c r="I12" s="45" t="s">
        <v>96</v>
      </c>
      <c r="J12" s="47">
        <f>D12*G12</f>
        <v>0</v>
      </c>
      <c r="K12" s="48">
        <f t="shared" si="0"/>
        <v>0</v>
      </c>
      <c r="L12" s="466"/>
    </row>
    <row r="13" spans="1:12" s="40" customFormat="1" ht="13.5" x14ac:dyDescent="0.15">
      <c r="A13" s="46"/>
      <c r="B13" s="40" t="s">
        <v>100</v>
      </c>
      <c r="D13" s="44"/>
      <c r="E13" s="40" t="s">
        <v>25</v>
      </c>
      <c r="I13" s="45" t="s">
        <v>96</v>
      </c>
      <c r="J13" s="47"/>
      <c r="K13" s="48">
        <f t="shared" si="0"/>
        <v>0</v>
      </c>
      <c r="L13" s="466"/>
    </row>
    <row r="14" spans="1:12" s="40" customFormat="1" ht="13.5" x14ac:dyDescent="0.15">
      <c r="A14" s="46"/>
      <c r="B14" s="40" t="s">
        <v>101</v>
      </c>
      <c r="D14" s="44"/>
      <c r="E14" s="40" t="s">
        <v>25</v>
      </c>
      <c r="I14" s="45" t="s">
        <v>96</v>
      </c>
      <c r="J14" s="47"/>
      <c r="K14" s="48">
        <f t="shared" si="0"/>
        <v>0</v>
      </c>
      <c r="L14" s="466"/>
    </row>
    <row r="15" spans="1:12" s="40" customFormat="1" ht="13.5" x14ac:dyDescent="0.15">
      <c r="A15" s="46"/>
      <c r="B15" s="40" t="s">
        <v>102</v>
      </c>
      <c r="D15" s="44"/>
      <c r="E15" s="40" t="s">
        <v>25</v>
      </c>
      <c r="I15" s="45" t="s">
        <v>96</v>
      </c>
      <c r="J15" s="47"/>
      <c r="K15" s="48">
        <f t="shared" si="0"/>
        <v>0</v>
      </c>
      <c r="L15" s="466"/>
    </row>
    <row r="16" spans="1:12" s="40" customFormat="1" ht="13.5" x14ac:dyDescent="0.15">
      <c r="A16" s="46"/>
      <c r="D16" s="44"/>
      <c r="I16" s="45"/>
      <c r="J16" s="47"/>
      <c r="K16" s="48">
        <f t="shared" si="0"/>
        <v>0</v>
      </c>
      <c r="L16" s="466"/>
    </row>
    <row r="17" spans="1:13" s="40" customFormat="1" ht="13.5" x14ac:dyDescent="0.15">
      <c r="A17" s="360" t="s">
        <v>77</v>
      </c>
      <c r="B17" s="67"/>
      <c r="C17" s="67"/>
      <c r="D17" s="68"/>
      <c r="E17" s="67"/>
      <c r="F17" s="67"/>
      <c r="G17" s="67"/>
      <c r="H17" s="67"/>
      <c r="I17" s="69"/>
      <c r="J17" s="70">
        <f>SUM(J18:J19)</f>
        <v>0</v>
      </c>
      <c r="K17" s="70">
        <f>SUM(K18:K19)</f>
        <v>0</v>
      </c>
      <c r="L17" s="466"/>
    </row>
    <row r="18" spans="1:13" s="40" customFormat="1" ht="13.5" x14ac:dyDescent="0.15">
      <c r="A18" s="46"/>
      <c r="B18" s="40" t="s">
        <v>104</v>
      </c>
      <c r="D18" s="44"/>
      <c r="E18" s="40" t="s">
        <v>25</v>
      </c>
      <c r="I18" s="45" t="s">
        <v>96</v>
      </c>
      <c r="J18" s="47"/>
      <c r="K18" s="48">
        <f t="shared" si="0"/>
        <v>0</v>
      </c>
      <c r="L18" s="466"/>
    </row>
    <row r="19" spans="1:13" s="40" customFormat="1" ht="13.5" x14ac:dyDescent="0.15">
      <c r="A19" s="46"/>
      <c r="B19" s="40" t="s">
        <v>105</v>
      </c>
      <c r="D19" s="44"/>
      <c r="E19" s="40" t="s">
        <v>25</v>
      </c>
      <c r="I19" s="45" t="s">
        <v>96</v>
      </c>
      <c r="J19" s="47"/>
      <c r="K19" s="48">
        <f>J19</f>
        <v>0</v>
      </c>
      <c r="L19" s="466"/>
    </row>
    <row r="20" spans="1:13" s="40" customFormat="1" ht="13.5" x14ac:dyDescent="0.15">
      <c r="A20" s="361" t="s">
        <v>35</v>
      </c>
      <c r="B20" s="72"/>
      <c r="C20" s="72"/>
      <c r="D20" s="73"/>
      <c r="E20" s="72"/>
      <c r="F20" s="72"/>
      <c r="G20" s="72"/>
      <c r="H20" s="72"/>
      <c r="I20" s="72"/>
      <c r="J20" s="74">
        <f>SUM(J21,J25)</f>
        <v>0</v>
      </c>
      <c r="K20" s="74">
        <f>SUM(K21,K25)</f>
        <v>0</v>
      </c>
      <c r="L20" s="466"/>
    </row>
    <row r="21" spans="1:13" s="40" customFormat="1" ht="13.5" x14ac:dyDescent="0.15">
      <c r="A21" s="360" t="s">
        <v>78</v>
      </c>
      <c r="B21" s="67"/>
      <c r="C21" s="67"/>
      <c r="D21" s="71"/>
      <c r="E21" s="67"/>
      <c r="F21" s="67"/>
      <c r="G21" s="67"/>
      <c r="H21" s="67"/>
      <c r="I21" s="67"/>
      <c r="J21" s="70">
        <f>SUM(J22:J24)</f>
        <v>0</v>
      </c>
      <c r="K21" s="70">
        <f>SUM(K22:K24)</f>
        <v>0</v>
      </c>
      <c r="L21" s="466"/>
    </row>
    <row r="22" spans="1:13" s="40" customFormat="1" ht="13.5" x14ac:dyDescent="0.15">
      <c r="A22" s="46"/>
      <c r="B22" s="40" t="s">
        <v>147</v>
      </c>
      <c r="C22" s="40" t="s">
        <v>93</v>
      </c>
      <c r="D22" s="44">
        <v>1830</v>
      </c>
      <c r="E22" s="40" t="s">
        <v>25</v>
      </c>
      <c r="F22" s="40" t="s">
        <v>94</v>
      </c>
      <c r="G22" s="40">
        <v>0</v>
      </c>
      <c r="H22" s="40" t="s">
        <v>95</v>
      </c>
      <c r="I22" s="45" t="s">
        <v>96</v>
      </c>
      <c r="J22" s="47">
        <f>D22*G22</f>
        <v>0</v>
      </c>
      <c r="K22" s="49">
        <f>J22</f>
        <v>0</v>
      </c>
      <c r="L22" s="466"/>
      <c r="M22" s="50"/>
    </row>
    <row r="23" spans="1:13" s="40" customFormat="1" ht="13.5" x14ac:dyDescent="0.15">
      <c r="A23" s="46"/>
      <c r="B23" s="40" t="s">
        <v>148</v>
      </c>
      <c r="C23" s="40" t="s">
        <v>93</v>
      </c>
      <c r="D23" s="44">
        <v>3530</v>
      </c>
      <c r="E23" s="40" t="s">
        <v>25</v>
      </c>
      <c r="F23" s="40" t="s">
        <v>94</v>
      </c>
      <c r="G23" s="40">
        <v>0</v>
      </c>
      <c r="H23" s="40" t="s">
        <v>95</v>
      </c>
      <c r="I23" s="45" t="s">
        <v>96</v>
      </c>
      <c r="J23" s="47">
        <f>D23*G23</f>
        <v>0</v>
      </c>
      <c r="K23" s="49">
        <f>J23</f>
        <v>0</v>
      </c>
      <c r="L23" s="466"/>
    </row>
    <row r="24" spans="1:13" s="40" customFormat="1" ht="13.5" x14ac:dyDescent="0.15">
      <c r="A24" s="46"/>
      <c r="D24" s="44"/>
      <c r="I24" s="45"/>
      <c r="J24" s="47"/>
      <c r="K24" s="49">
        <f>J24</f>
        <v>0</v>
      </c>
      <c r="L24" s="466"/>
    </row>
    <row r="25" spans="1:13" s="40" customFormat="1" ht="13.5" x14ac:dyDescent="0.15">
      <c r="A25" s="360" t="s">
        <v>79</v>
      </c>
      <c r="B25" s="67"/>
      <c r="C25" s="67"/>
      <c r="D25" s="71"/>
      <c r="E25" s="67"/>
      <c r="F25" s="67"/>
      <c r="G25" s="67"/>
      <c r="H25" s="67"/>
      <c r="I25" s="67"/>
      <c r="J25" s="70">
        <f>SUM(J26)</f>
        <v>0</v>
      </c>
      <c r="K25" s="70">
        <f>SUM(K26)</f>
        <v>0</v>
      </c>
      <c r="L25" s="466"/>
    </row>
    <row r="26" spans="1:13" s="40" customFormat="1" ht="13.5" x14ac:dyDescent="0.15">
      <c r="A26" s="46"/>
      <c r="B26" s="40" t="s">
        <v>149</v>
      </c>
      <c r="C26" s="40" t="s">
        <v>93</v>
      </c>
      <c r="D26" s="44">
        <v>8000</v>
      </c>
      <c r="E26" s="40" t="s">
        <v>25</v>
      </c>
      <c r="F26" s="40" t="s">
        <v>94</v>
      </c>
      <c r="G26" s="40">
        <v>0</v>
      </c>
      <c r="H26" s="40" t="s">
        <v>107</v>
      </c>
      <c r="I26" s="45" t="s">
        <v>96</v>
      </c>
      <c r="J26" s="47">
        <f t="shared" ref="J26" si="1">D26*G26</f>
        <v>0</v>
      </c>
      <c r="K26" s="49">
        <f>J26</f>
        <v>0</v>
      </c>
      <c r="L26" s="466"/>
    </row>
    <row r="27" spans="1:13" s="40" customFormat="1" ht="13.5" x14ac:dyDescent="0.15">
      <c r="A27" s="361" t="s">
        <v>36</v>
      </c>
      <c r="B27" s="72"/>
      <c r="C27" s="72"/>
      <c r="D27" s="73"/>
      <c r="E27" s="72"/>
      <c r="F27" s="72"/>
      <c r="G27" s="72"/>
      <c r="H27" s="72"/>
      <c r="I27" s="72"/>
      <c r="J27" s="74">
        <f>SUM(J28,J32,J37,J40)</f>
        <v>0</v>
      </c>
      <c r="K27" s="80">
        <f>SUM(K28,K32,K37,K40)</f>
        <v>0</v>
      </c>
      <c r="L27" s="466"/>
    </row>
    <row r="28" spans="1:13" s="40" customFormat="1" ht="13.5" x14ac:dyDescent="0.15">
      <c r="A28" s="360" t="s">
        <v>80</v>
      </c>
      <c r="B28" s="67"/>
      <c r="C28" s="67"/>
      <c r="D28" s="71"/>
      <c r="E28" s="67"/>
      <c r="F28" s="67"/>
      <c r="G28" s="67"/>
      <c r="H28" s="67"/>
      <c r="I28" s="67"/>
      <c r="J28" s="70">
        <f>SUM(J29:J31)</f>
        <v>0</v>
      </c>
      <c r="K28" s="70">
        <f>SUM(K29:K31)</f>
        <v>0</v>
      </c>
      <c r="L28" s="466"/>
    </row>
    <row r="29" spans="1:13" s="40" customFormat="1" ht="13.5" x14ac:dyDescent="0.15">
      <c r="A29" s="46"/>
      <c r="B29" s="40" t="s">
        <v>109</v>
      </c>
      <c r="D29" s="44"/>
      <c r="E29" s="40" t="s">
        <v>25</v>
      </c>
      <c r="I29" s="45" t="s">
        <v>96</v>
      </c>
      <c r="J29" s="47"/>
      <c r="K29" s="48">
        <f>J29</f>
        <v>0</v>
      </c>
      <c r="L29" s="466"/>
    </row>
    <row r="30" spans="1:13" s="40" customFormat="1" ht="13.5" x14ac:dyDescent="0.15">
      <c r="A30" s="46"/>
      <c r="B30" s="40" t="s">
        <v>110</v>
      </c>
      <c r="D30" s="44"/>
      <c r="E30" s="40" t="s">
        <v>25</v>
      </c>
      <c r="I30" s="45" t="s">
        <v>96</v>
      </c>
      <c r="J30" s="47"/>
      <c r="K30" s="48">
        <f>J30</f>
        <v>0</v>
      </c>
      <c r="L30" s="466"/>
    </row>
    <row r="31" spans="1:13" s="40" customFormat="1" ht="13.5" x14ac:dyDescent="0.15">
      <c r="A31" s="46"/>
      <c r="D31" s="44"/>
      <c r="I31" s="45"/>
      <c r="J31" s="47"/>
      <c r="K31" s="48"/>
      <c r="L31" s="466"/>
    </row>
    <row r="32" spans="1:13" s="40" customFormat="1" ht="13.5" x14ac:dyDescent="0.15">
      <c r="A32" s="360" t="s">
        <v>81</v>
      </c>
      <c r="B32" s="67"/>
      <c r="C32" s="67"/>
      <c r="D32" s="68"/>
      <c r="E32" s="67"/>
      <c r="F32" s="67"/>
      <c r="G32" s="67"/>
      <c r="H32" s="67"/>
      <c r="I32" s="67"/>
      <c r="J32" s="70">
        <f>SUM(J33:J36)</f>
        <v>0</v>
      </c>
      <c r="K32" s="70">
        <f>SUM(K33:K36)</f>
        <v>0</v>
      </c>
      <c r="L32" s="466"/>
    </row>
    <row r="33" spans="1:12" s="40" customFormat="1" ht="13.5" x14ac:dyDescent="0.15">
      <c r="A33" s="307" t="s">
        <v>111</v>
      </c>
      <c r="B33" s="266" t="s">
        <v>382</v>
      </c>
      <c r="C33" s="266" t="s">
        <v>93</v>
      </c>
      <c r="D33" s="44"/>
      <c r="E33" s="266" t="s">
        <v>25</v>
      </c>
      <c r="F33" s="266" t="s">
        <v>94</v>
      </c>
      <c r="G33" s="266"/>
      <c r="H33" s="266" t="s">
        <v>381</v>
      </c>
      <c r="I33" s="308" t="s">
        <v>96</v>
      </c>
      <c r="J33" s="47">
        <f t="shared" ref="J33:J35" si="2">D33*G33</f>
        <v>0</v>
      </c>
      <c r="K33" s="48">
        <f>J33</f>
        <v>0</v>
      </c>
      <c r="L33" s="466"/>
    </row>
    <row r="34" spans="1:12" s="40" customFormat="1" ht="13.5" x14ac:dyDescent="0.15">
      <c r="A34" s="307"/>
      <c r="B34" s="266" t="s">
        <v>383</v>
      </c>
      <c r="C34" s="266" t="s">
        <v>93</v>
      </c>
      <c r="D34" s="44"/>
      <c r="E34" s="266" t="s">
        <v>25</v>
      </c>
      <c r="F34" s="266" t="s">
        <v>94</v>
      </c>
      <c r="G34" s="266"/>
      <c r="H34" s="266" t="s">
        <v>381</v>
      </c>
      <c r="I34" s="308" t="s">
        <v>96</v>
      </c>
      <c r="J34" s="47">
        <f t="shared" si="2"/>
        <v>0</v>
      </c>
      <c r="K34" s="48">
        <f t="shared" ref="K34:K35" si="3">J34</f>
        <v>0</v>
      </c>
      <c r="L34" s="466"/>
    </row>
    <row r="35" spans="1:12" s="40" customFormat="1" ht="13.5" x14ac:dyDescent="0.15">
      <c r="A35" s="307" t="s">
        <v>112</v>
      </c>
      <c r="B35" s="266" t="s">
        <v>383</v>
      </c>
      <c r="C35" s="266" t="s">
        <v>93</v>
      </c>
      <c r="D35" s="44"/>
      <c r="E35" s="266" t="s">
        <v>25</v>
      </c>
      <c r="F35" s="266" t="s">
        <v>94</v>
      </c>
      <c r="G35" s="266"/>
      <c r="H35" s="266" t="s">
        <v>381</v>
      </c>
      <c r="I35" s="308" t="s">
        <v>96</v>
      </c>
      <c r="J35" s="47">
        <f t="shared" si="2"/>
        <v>0</v>
      </c>
      <c r="K35" s="48">
        <f t="shared" si="3"/>
        <v>0</v>
      </c>
      <c r="L35" s="466"/>
    </row>
    <row r="36" spans="1:12" s="40" customFormat="1" ht="13.5" x14ac:dyDescent="0.15">
      <c r="A36" s="46"/>
      <c r="D36" s="44"/>
      <c r="I36" s="45"/>
      <c r="J36" s="47"/>
      <c r="K36" s="48">
        <f t="shared" ref="K36" si="4">J36</f>
        <v>0</v>
      </c>
      <c r="L36" s="466"/>
    </row>
    <row r="37" spans="1:12" s="40" customFormat="1" ht="13.5" x14ac:dyDescent="0.15">
      <c r="A37" s="360" t="s">
        <v>82</v>
      </c>
      <c r="B37" s="67"/>
      <c r="C37" s="67"/>
      <c r="D37" s="71"/>
      <c r="E37" s="67"/>
      <c r="F37" s="67"/>
      <c r="G37" s="67"/>
      <c r="H37" s="67"/>
      <c r="I37" s="67"/>
      <c r="J37" s="70">
        <f>SUM(J38:J39)</f>
        <v>0</v>
      </c>
      <c r="K37" s="70">
        <f>SUM(K38:K39)</f>
        <v>0</v>
      </c>
      <c r="L37" s="466"/>
    </row>
    <row r="38" spans="1:12" s="40" customFormat="1" ht="13.5" x14ac:dyDescent="0.15">
      <c r="A38" s="46"/>
      <c r="B38" s="40" t="s">
        <v>391</v>
      </c>
      <c r="D38" s="44"/>
      <c r="E38" s="40" t="s">
        <v>25</v>
      </c>
      <c r="I38" s="45" t="s">
        <v>96</v>
      </c>
      <c r="J38" s="47"/>
      <c r="K38" s="48">
        <f>J38</f>
        <v>0</v>
      </c>
      <c r="L38" s="466"/>
    </row>
    <row r="39" spans="1:12" s="40" customFormat="1" ht="13.5" x14ac:dyDescent="0.15">
      <c r="A39" s="46"/>
      <c r="D39" s="44"/>
      <c r="I39" s="45"/>
      <c r="J39" s="47"/>
      <c r="K39" s="48">
        <f>J39</f>
        <v>0</v>
      </c>
      <c r="L39" s="466"/>
    </row>
    <row r="40" spans="1:12" s="40" customFormat="1" ht="13.5" x14ac:dyDescent="0.15">
      <c r="A40" s="360" t="s">
        <v>83</v>
      </c>
      <c r="B40" s="67"/>
      <c r="C40" s="67"/>
      <c r="D40" s="68"/>
      <c r="E40" s="67"/>
      <c r="F40" s="67"/>
      <c r="G40" s="67"/>
      <c r="H40" s="67"/>
      <c r="I40" s="67"/>
      <c r="J40" s="70">
        <f>SUM(J41:J50)</f>
        <v>0</v>
      </c>
      <c r="K40" s="70">
        <f>SUM(K41:K50)</f>
        <v>0</v>
      </c>
      <c r="L40" s="466"/>
    </row>
    <row r="41" spans="1:12" s="40" customFormat="1" ht="13.5" x14ac:dyDescent="0.15">
      <c r="A41" s="307" t="s">
        <v>196</v>
      </c>
      <c r="C41" s="40" t="s">
        <v>93</v>
      </c>
      <c r="D41" s="44"/>
      <c r="E41" s="40" t="s">
        <v>25</v>
      </c>
      <c r="F41" s="40" t="s">
        <v>94</v>
      </c>
      <c r="H41" s="40" t="s">
        <v>114</v>
      </c>
      <c r="I41" s="45" t="s">
        <v>96</v>
      </c>
      <c r="J41" s="47">
        <f>D41*G41</f>
        <v>0</v>
      </c>
      <c r="K41" s="48">
        <f t="shared" ref="K41:K50" si="5">J41</f>
        <v>0</v>
      </c>
      <c r="L41" s="466"/>
    </row>
    <row r="42" spans="1:12" s="40" customFormat="1" ht="13.5" x14ac:dyDescent="0.15">
      <c r="A42" s="307" t="s">
        <v>197</v>
      </c>
      <c r="D42" s="44"/>
      <c r="I42" s="45"/>
      <c r="J42" s="47"/>
      <c r="K42" s="48">
        <f t="shared" si="5"/>
        <v>0</v>
      </c>
      <c r="L42" s="466"/>
    </row>
    <row r="43" spans="1:12" s="40" customFormat="1" ht="13.5" x14ac:dyDescent="0.15">
      <c r="A43" s="307" t="s">
        <v>202</v>
      </c>
      <c r="D43" s="44"/>
      <c r="I43" s="45"/>
      <c r="J43" s="47"/>
      <c r="K43" s="48">
        <f t="shared" si="5"/>
        <v>0</v>
      </c>
      <c r="L43" s="466"/>
    </row>
    <row r="44" spans="1:12" s="40" customFormat="1" ht="13.5" x14ac:dyDescent="0.15">
      <c r="A44" s="307" t="s">
        <v>201</v>
      </c>
      <c r="C44" s="40" t="s">
        <v>93</v>
      </c>
      <c r="D44" s="44"/>
      <c r="E44" s="40" t="s">
        <v>25</v>
      </c>
      <c r="F44" s="40" t="s">
        <v>94</v>
      </c>
      <c r="H44" s="40" t="s">
        <v>114</v>
      </c>
      <c r="I44" s="45" t="s">
        <v>96</v>
      </c>
      <c r="J44" s="47">
        <f>D44*G44</f>
        <v>0</v>
      </c>
      <c r="K44" s="48">
        <f t="shared" si="5"/>
        <v>0</v>
      </c>
      <c r="L44" s="466"/>
    </row>
    <row r="45" spans="1:12" s="40" customFormat="1" ht="13.5" x14ac:dyDescent="0.15">
      <c r="A45" s="307" t="s">
        <v>200</v>
      </c>
      <c r="D45" s="44"/>
      <c r="I45" s="45"/>
      <c r="J45" s="47"/>
      <c r="K45" s="48">
        <f t="shared" si="5"/>
        <v>0</v>
      </c>
      <c r="L45" s="466"/>
    </row>
    <row r="46" spans="1:12" s="40" customFormat="1" ht="13.5" x14ac:dyDescent="0.15">
      <c r="A46" s="307" t="s">
        <v>199</v>
      </c>
      <c r="D46" s="44"/>
      <c r="I46" s="45"/>
      <c r="J46" s="47"/>
      <c r="K46" s="48">
        <f t="shared" si="5"/>
        <v>0</v>
      </c>
      <c r="L46" s="466"/>
    </row>
    <row r="47" spans="1:12" s="40" customFormat="1" ht="13.5" x14ac:dyDescent="0.15">
      <c r="A47" s="307" t="s">
        <v>198</v>
      </c>
      <c r="D47" s="44"/>
      <c r="I47" s="45"/>
      <c r="J47" s="47"/>
      <c r="K47" s="48">
        <f t="shared" si="5"/>
        <v>0</v>
      </c>
      <c r="L47" s="466"/>
    </row>
    <row r="48" spans="1:12" s="40" customFormat="1" ht="13.5" x14ac:dyDescent="0.15">
      <c r="A48" s="46" t="s">
        <v>194</v>
      </c>
      <c r="B48" s="40" t="s">
        <v>115</v>
      </c>
      <c r="D48" s="44"/>
      <c r="I48" s="45"/>
      <c r="J48" s="47"/>
      <c r="K48" s="48">
        <f t="shared" si="5"/>
        <v>0</v>
      </c>
      <c r="L48" s="466"/>
    </row>
    <row r="49" spans="1:12" s="40" customFormat="1" ht="13.5" x14ac:dyDescent="0.15">
      <c r="A49" s="46"/>
      <c r="B49" s="40" t="s">
        <v>116</v>
      </c>
      <c r="D49" s="44"/>
      <c r="I49" s="45"/>
      <c r="J49" s="47"/>
      <c r="K49" s="48">
        <f t="shared" si="5"/>
        <v>0</v>
      </c>
      <c r="L49" s="466"/>
    </row>
    <row r="50" spans="1:12" s="40" customFormat="1" ht="13.5" x14ac:dyDescent="0.15">
      <c r="A50" s="46" t="s">
        <v>195</v>
      </c>
      <c r="D50" s="44"/>
      <c r="I50" s="45"/>
      <c r="J50" s="47"/>
      <c r="K50" s="48">
        <f t="shared" si="5"/>
        <v>0</v>
      </c>
      <c r="L50" s="466"/>
    </row>
    <row r="51" spans="1:12" s="55" customFormat="1" ht="14.25" thickBot="1" x14ac:dyDescent="0.2">
      <c r="A51" s="362" t="s">
        <v>151</v>
      </c>
      <c r="B51" s="205" t="s">
        <v>402</v>
      </c>
      <c r="C51" s="75">
        <v>0</v>
      </c>
      <c r="D51" s="76" t="s">
        <v>401</v>
      </c>
      <c r="E51" s="75"/>
      <c r="F51" s="75"/>
      <c r="G51" s="75"/>
      <c r="H51" s="75"/>
      <c r="I51" s="77"/>
      <c r="J51" s="78">
        <f>ROUNDDOWN((J6+J20+J27)*C51%,-3)</f>
        <v>0</v>
      </c>
      <c r="K51" s="79">
        <f>ROUNDDOWN((K6+K20+K27)*C51%,-3)</f>
        <v>0</v>
      </c>
      <c r="L51" s="462"/>
    </row>
    <row r="52" spans="1:12" s="55" customFormat="1" ht="14.25" thickBot="1" x14ac:dyDescent="0.2">
      <c r="A52" s="363" t="s">
        <v>152</v>
      </c>
      <c r="B52" s="56"/>
      <c r="C52" s="51"/>
      <c r="D52" s="52"/>
      <c r="E52" s="51"/>
      <c r="F52" s="51"/>
      <c r="G52" s="51"/>
      <c r="H52" s="51"/>
      <c r="I52" s="53"/>
      <c r="J52" s="54">
        <f>SUM(J6,J20,J27,J51)</f>
        <v>0</v>
      </c>
      <c r="K52" s="54">
        <f>SUM(K6,K20,K27,K51)</f>
        <v>0</v>
      </c>
      <c r="L52" s="57">
        <f>ROUNDDOWN((K52)*A55,-3)</f>
        <v>0</v>
      </c>
    </row>
    <row r="53" spans="1:12" s="55" customFormat="1" ht="13.5" x14ac:dyDescent="0.15">
      <c r="A53" s="363" t="s">
        <v>153</v>
      </c>
      <c r="B53" s="58">
        <v>10</v>
      </c>
      <c r="C53" s="51"/>
      <c r="D53" s="52"/>
      <c r="E53" s="51"/>
      <c r="F53" s="51"/>
      <c r="G53" s="51"/>
      <c r="H53" s="51"/>
      <c r="I53" s="53"/>
      <c r="J53" s="54">
        <f>ROUNDDOWN(J52*B53%,0)</f>
        <v>0</v>
      </c>
      <c r="K53" s="459"/>
      <c r="L53" s="461"/>
    </row>
    <row r="54" spans="1:12" s="55" customFormat="1" ht="14.25" thickBot="1" x14ac:dyDescent="0.2">
      <c r="A54" s="364" t="s">
        <v>154</v>
      </c>
      <c r="B54" s="59"/>
      <c r="C54" s="59"/>
      <c r="D54" s="59"/>
      <c r="E54" s="59"/>
      <c r="F54" s="59"/>
      <c r="G54" s="59"/>
      <c r="H54" s="59"/>
      <c r="I54" s="59"/>
      <c r="J54" s="60">
        <f>SUM(J52:J53)</f>
        <v>0</v>
      </c>
      <c r="K54" s="460"/>
      <c r="L54" s="462"/>
    </row>
    <row r="55" spans="1:12" s="55" customFormat="1" ht="13.5" x14ac:dyDescent="0.15">
      <c r="A55" s="253">
        <v>0.66666666666666663</v>
      </c>
      <c r="J55" s="56"/>
      <c r="K55" s="61"/>
      <c r="L55" s="62"/>
    </row>
    <row r="56" spans="1:12" ht="20.100000000000001" customHeight="1" x14ac:dyDescent="0.15">
      <c r="A56" s="463" t="s">
        <v>143</v>
      </c>
      <c r="B56" s="463"/>
      <c r="C56" s="463"/>
      <c r="D56" s="463"/>
      <c r="E56" s="463"/>
      <c r="F56" s="463"/>
      <c r="G56" s="463"/>
      <c r="H56" s="463"/>
      <c r="I56" s="463"/>
      <c r="J56" s="463"/>
      <c r="K56" s="463"/>
      <c r="L56" s="463"/>
    </row>
    <row r="57" spans="1:12" ht="30" customHeight="1" x14ac:dyDescent="0.15">
      <c r="A57" s="443" t="s">
        <v>192</v>
      </c>
      <c r="B57" s="443"/>
      <c r="C57" s="443"/>
      <c r="D57" s="443"/>
      <c r="E57" s="443"/>
      <c r="F57" s="443"/>
      <c r="G57" s="443"/>
      <c r="H57" s="443"/>
      <c r="I57" s="443"/>
      <c r="J57" s="443"/>
      <c r="K57" s="443"/>
      <c r="L57" s="443"/>
    </row>
    <row r="58" spans="1:12" ht="19.5" customHeight="1" x14ac:dyDescent="0.15">
      <c r="A58" s="464" t="s">
        <v>193</v>
      </c>
      <c r="B58" s="464"/>
      <c r="C58" s="464"/>
      <c r="D58" s="464"/>
      <c r="E58" s="464"/>
      <c r="F58" s="464"/>
      <c r="G58" s="464"/>
      <c r="H58" s="464"/>
      <c r="I58" s="464"/>
      <c r="J58" s="464"/>
      <c r="K58" s="464"/>
      <c r="L58" s="464"/>
    </row>
    <row r="59" spans="1:12" ht="19.5" customHeight="1" x14ac:dyDescent="0.15">
      <c r="A59" s="55"/>
      <c r="K59" s="293" t="s">
        <v>413</v>
      </c>
      <c r="L59" s="358" t="s">
        <v>430</v>
      </c>
    </row>
    <row r="60" spans="1:12" ht="19.5" customHeight="1" x14ac:dyDescent="0.15">
      <c r="A60" s="63"/>
    </row>
  </sheetData>
  <sheetProtection sheet="1" formatCells="0" formatColumns="0" formatRows="0" insertColumns="0" insertRows="0" insertHyperlinks="0" deleteColumns="0" deleteRows="0" sort="0" autoFilter="0" pivotTables="0"/>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zoomScale="85" zoomScaleNormal="85" workbookViewId="0"/>
  </sheetViews>
  <sheetFormatPr defaultRowHeight="19.5" customHeight="1" x14ac:dyDescent="0.15"/>
  <cols>
    <col min="1" max="1" width="23.875" style="37" bestFit="1" customWidth="1"/>
    <col min="2" max="2" width="21.375" style="37" bestFit="1" customWidth="1"/>
    <col min="3" max="3" width="3.375" style="37" bestFit="1" customWidth="1"/>
    <col min="4" max="4" width="11.875" style="38" bestFit="1" customWidth="1"/>
    <col min="5" max="6" width="3.375" style="37" bestFit="1" customWidth="1"/>
    <col min="7" max="7" width="4.5" style="37" bestFit="1" customWidth="1"/>
    <col min="8" max="8" width="4.75" style="37" bestFit="1" customWidth="1"/>
    <col min="9" max="9" width="3.375" style="37" bestFit="1" customWidth="1"/>
    <col min="10" max="11" width="21.125" style="38" customWidth="1"/>
    <col min="12" max="12" width="21.125" style="37" customWidth="1"/>
    <col min="13" max="13" width="9.25" style="37" bestFit="1" customWidth="1"/>
    <col min="14" max="16384" width="9" style="37"/>
  </cols>
  <sheetData>
    <row r="1" spans="1:12" ht="19.5" customHeight="1" x14ac:dyDescent="0.15">
      <c r="A1" s="232"/>
      <c r="L1" s="39" t="s">
        <v>71</v>
      </c>
    </row>
    <row r="2" spans="1:12" ht="19.5" customHeight="1" x14ac:dyDescent="0.15">
      <c r="A2" s="469" t="s">
        <v>207</v>
      </c>
      <c r="B2" s="469"/>
      <c r="C2" s="469"/>
      <c r="D2" s="469"/>
      <c r="E2" s="469"/>
      <c r="F2" s="469"/>
      <c r="G2" s="469"/>
      <c r="H2" s="469"/>
      <c r="I2" s="469"/>
      <c r="J2" s="469"/>
      <c r="K2" s="469"/>
      <c r="L2" s="469"/>
    </row>
    <row r="3" spans="1:12" ht="19.5" customHeight="1" x14ac:dyDescent="0.15">
      <c r="B3" s="457"/>
      <c r="C3" s="457"/>
      <c r="D3" s="457"/>
      <c r="E3" s="457"/>
      <c r="F3" s="457"/>
      <c r="G3" s="457"/>
      <c r="H3" s="457"/>
      <c r="I3" s="458"/>
      <c r="J3" s="458"/>
      <c r="K3" s="458"/>
      <c r="L3" s="458"/>
    </row>
    <row r="4" spans="1:12" s="40" customFormat="1" ht="19.5" customHeight="1" thickBot="1" x14ac:dyDescent="0.2">
      <c r="A4" s="470" t="str">
        <f>"（４）"&amp;情報項目シート!C48&amp;"　　項目別明細表(2027年度）"</f>
        <v>（４）　　項目別明細表(2027年度）</v>
      </c>
      <c r="B4" s="470"/>
      <c r="C4" s="470"/>
      <c r="D4" s="470"/>
      <c r="E4" s="470"/>
      <c r="F4" s="470"/>
      <c r="G4" s="470"/>
      <c r="H4" s="470"/>
      <c r="I4" s="470"/>
      <c r="J4" s="470"/>
      <c r="K4" s="470"/>
    </row>
    <row r="5" spans="1:12" s="40" customFormat="1" ht="13.5" x14ac:dyDescent="0.15">
      <c r="A5" s="471" t="s">
        <v>89</v>
      </c>
      <c r="B5" s="472"/>
      <c r="C5" s="472"/>
      <c r="D5" s="472"/>
      <c r="E5" s="472"/>
      <c r="F5" s="472"/>
      <c r="G5" s="472"/>
      <c r="H5" s="472"/>
      <c r="I5" s="473"/>
      <c r="J5" s="41" t="s">
        <v>57</v>
      </c>
      <c r="K5" s="42" t="s">
        <v>34</v>
      </c>
      <c r="L5" s="43" t="s">
        <v>91</v>
      </c>
    </row>
    <row r="6" spans="1:12" s="40" customFormat="1" ht="13.5" x14ac:dyDescent="0.15">
      <c r="A6" s="359" t="s">
        <v>74</v>
      </c>
      <c r="B6" s="64"/>
      <c r="C6" s="64"/>
      <c r="D6" s="65"/>
      <c r="E6" s="64"/>
      <c r="F6" s="64"/>
      <c r="G6" s="64"/>
      <c r="H6" s="64"/>
      <c r="I6" s="64"/>
      <c r="J6" s="66">
        <f>SUM(J7,J10,J17)</f>
        <v>0</v>
      </c>
      <c r="K6" s="66">
        <f>SUM(K7,K10,K17)</f>
        <v>0</v>
      </c>
      <c r="L6" s="465"/>
    </row>
    <row r="7" spans="1:12" s="40" customFormat="1" ht="13.5" x14ac:dyDescent="0.15">
      <c r="A7" s="360" t="s">
        <v>75</v>
      </c>
      <c r="B7" s="67"/>
      <c r="C7" s="67"/>
      <c r="D7" s="68"/>
      <c r="E7" s="67"/>
      <c r="F7" s="67"/>
      <c r="G7" s="67"/>
      <c r="H7" s="67"/>
      <c r="I7" s="69"/>
      <c r="J7" s="70">
        <f>SUM(J8:J9)</f>
        <v>0</v>
      </c>
      <c r="K7" s="70">
        <f>SUM(K8:K9)</f>
        <v>0</v>
      </c>
      <c r="L7" s="466"/>
    </row>
    <row r="8" spans="1:12" s="40" customFormat="1" ht="13.5" x14ac:dyDescent="0.15">
      <c r="A8" s="46"/>
      <c r="B8" s="40" t="s">
        <v>92</v>
      </c>
      <c r="C8" s="40" t="s">
        <v>93</v>
      </c>
      <c r="D8" s="44"/>
      <c r="E8" s="40" t="s">
        <v>25</v>
      </c>
      <c r="F8" s="40" t="s">
        <v>94</v>
      </c>
      <c r="G8" s="40">
        <v>1</v>
      </c>
      <c r="H8" s="40" t="s">
        <v>95</v>
      </c>
      <c r="I8" s="45" t="s">
        <v>96</v>
      </c>
      <c r="J8" s="47"/>
      <c r="K8" s="48">
        <f>J8</f>
        <v>0</v>
      </c>
      <c r="L8" s="466"/>
    </row>
    <row r="9" spans="1:12" s="40" customFormat="1" ht="13.5" x14ac:dyDescent="0.15">
      <c r="A9" s="46"/>
      <c r="D9" s="44"/>
      <c r="I9" s="45"/>
      <c r="J9" s="47"/>
      <c r="K9" s="48">
        <f>J9</f>
        <v>0</v>
      </c>
      <c r="L9" s="466"/>
    </row>
    <row r="10" spans="1:12" s="40" customFormat="1" ht="13.5" x14ac:dyDescent="0.15">
      <c r="A10" s="467" t="s">
        <v>76</v>
      </c>
      <c r="B10" s="468"/>
      <c r="C10" s="67"/>
      <c r="D10" s="71"/>
      <c r="E10" s="67"/>
      <c r="F10" s="67"/>
      <c r="G10" s="67"/>
      <c r="H10" s="67"/>
      <c r="I10" s="67"/>
      <c r="J10" s="70">
        <f>SUM(J11:J16)</f>
        <v>0</v>
      </c>
      <c r="K10" s="70">
        <f>SUM(K11:K16)</f>
        <v>0</v>
      </c>
      <c r="L10" s="466"/>
    </row>
    <row r="11" spans="1:12" s="40" customFormat="1" ht="13.5" x14ac:dyDescent="0.15">
      <c r="A11" s="46"/>
      <c r="B11" s="40" t="s">
        <v>97</v>
      </c>
      <c r="C11" s="40" t="s">
        <v>93</v>
      </c>
      <c r="D11" s="44"/>
      <c r="E11" s="40" t="s">
        <v>25</v>
      </c>
      <c r="F11" s="40" t="s">
        <v>94</v>
      </c>
      <c r="H11" s="40" t="s">
        <v>95</v>
      </c>
      <c r="I11" s="45" t="s">
        <v>96</v>
      </c>
      <c r="J11" s="47">
        <f>D11*G11</f>
        <v>0</v>
      </c>
      <c r="K11" s="48">
        <f t="shared" ref="K11:K18" si="0">J11</f>
        <v>0</v>
      </c>
      <c r="L11" s="466"/>
    </row>
    <row r="12" spans="1:12" s="40" customFormat="1" ht="13.5" x14ac:dyDescent="0.15">
      <c r="A12" s="46"/>
      <c r="B12" s="40" t="s">
        <v>98</v>
      </c>
      <c r="C12" s="40" t="s">
        <v>93</v>
      </c>
      <c r="D12" s="44"/>
      <c r="E12" s="40" t="s">
        <v>25</v>
      </c>
      <c r="F12" s="40" t="s">
        <v>94</v>
      </c>
      <c r="H12" s="40" t="s">
        <v>95</v>
      </c>
      <c r="I12" s="45" t="s">
        <v>96</v>
      </c>
      <c r="J12" s="47">
        <f>D12*G12</f>
        <v>0</v>
      </c>
      <c r="K12" s="48">
        <f t="shared" si="0"/>
        <v>0</v>
      </c>
      <c r="L12" s="466"/>
    </row>
    <row r="13" spans="1:12" s="40" customFormat="1" ht="13.5" x14ac:dyDescent="0.15">
      <c r="A13" s="46"/>
      <c r="B13" s="40" t="s">
        <v>100</v>
      </c>
      <c r="D13" s="44"/>
      <c r="E13" s="40" t="s">
        <v>25</v>
      </c>
      <c r="I13" s="45" t="s">
        <v>96</v>
      </c>
      <c r="J13" s="47"/>
      <c r="K13" s="48">
        <f t="shared" si="0"/>
        <v>0</v>
      </c>
      <c r="L13" s="466"/>
    </row>
    <row r="14" spans="1:12" s="40" customFormat="1" ht="13.5" x14ac:dyDescent="0.15">
      <c r="A14" s="46"/>
      <c r="B14" s="40" t="s">
        <v>101</v>
      </c>
      <c r="D14" s="44"/>
      <c r="E14" s="40" t="s">
        <v>25</v>
      </c>
      <c r="I14" s="45" t="s">
        <v>96</v>
      </c>
      <c r="J14" s="47"/>
      <c r="K14" s="48">
        <f t="shared" si="0"/>
        <v>0</v>
      </c>
      <c r="L14" s="466"/>
    </row>
    <row r="15" spans="1:12" s="40" customFormat="1" ht="13.5" x14ac:dyDescent="0.15">
      <c r="A15" s="46"/>
      <c r="B15" s="40" t="s">
        <v>102</v>
      </c>
      <c r="D15" s="44"/>
      <c r="E15" s="40" t="s">
        <v>25</v>
      </c>
      <c r="I15" s="45" t="s">
        <v>96</v>
      </c>
      <c r="J15" s="47"/>
      <c r="K15" s="48">
        <f t="shared" si="0"/>
        <v>0</v>
      </c>
      <c r="L15" s="466"/>
    </row>
    <row r="16" spans="1:12" s="40" customFormat="1" ht="13.5" x14ac:dyDescent="0.15">
      <c r="A16" s="46"/>
      <c r="D16" s="44"/>
      <c r="I16" s="45"/>
      <c r="J16" s="47"/>
      <c r="K16" s="48">
        <f t="shared" si="0"/>
        <v>0</v>
      </c>
      <c r="L16" s="466"/>
    </row>
    <row r="17" spans="1:13" s="40" customFormat="1" ht="13.5" x14ac:dyDescent="0.15">
      <c r="A17" s="360" t="s">
        <v>77</v>
      </c>
      <c r="B17" s="67"/>
      <c r="C17" s="67"/>
      <c r="D17" s="68"/>
      <c r="E17" s="67"/>
      <c r="F17" s="67"/>
      <c r="G17" s="67"/>
      <c r="H17" s="67"/>
      <c r="I17" s="69"/>
      <c r="J17" s="70">
        <f>SUM(J18:J19)</f>
        <v>0</v>
      </c>
      <c r="K17" s="70">
        <f>SUM(K18:K19)</f>
        <v>0</v>
      </c>
      <c r="L17" s="466"/>
    </row>
    <row r="18" spans="1:13" s="40" customFormat="1" ht="13.5" x14ac:dyDescent="0.15">
      <c r="A18" s="46"/>
      <c r="B18" s="40" t="s">
        <v>104</v>
      </c>
      <c r="D18" s="44"/>
      <c r="E18" s="40" t="s">
        <v>25</v>
      </c>
      <c r="I18" s="45" t="s">
        <v>96</v>
      </c>
      <c r="J18" s="47"/>
      <c r="K18" s="48">
        <f t="shared" si="0"/>
        <v>0</v>
      </c>
      <c r="L18" s="466"/>
    </row>
    <row r="19" spans="1:13" s="40" customFormat="1" ht="13.5" x14ac:dyDescent="0.15">
      <c r="A19" s="46"/>
      <c r="B19" s="40" t="s">
        <v>105</v>
      </c>
      <c r="D19" s="44"/>
      <c r="E19" s="40" t="s">
        <v>25</v>
      </c>
      <c r="I19" s="45" t="s">
        <v>96</v>
      </c>
      <c r="J19" s="47"/>
      <c r="K19" s="48">
        <f>J19</f>
        <v>0</v>
      </c>
      <c r="L19" s="466"/>
    </row>
    <row r="20" spans="1:13" s="40" customFormat="1" ht="13.5" x14ac:dyDescent="0.15">
      <c r="A20" s="361" t="s">
        <v>35</v>
      </c>
      <c r="B20" s="72"/>
      <c r="C20" s="72"/>
      <c r="D20" s="73"/>
      <c r="E20" s="72"/>
      <c r="F20" s="72"/>
      <c r="G20" s="72"/>
      <c r="H20" s="72"/>
      <c r="I20" s="72"/>
      <c r="J20" s="74">
        <f>SUM(J21,J25)</f>
        <v>0</v>
      </c>
      <c r="K20" s="74">
        <f>SUM(K21,K25)</f>
        <v>0</v>
      </c>
      <c r="L20" s="466"/>
    </row>
    <row r="21" spans="1:13" s="40" customFormat="1" ht="13.5" x14ac:dyDescent="0.15">
      <c r="A21" s="360" t="s">
        <v>78</v>
      </c>
      <c r="B21" s="67"/>
      <c r="C21" s="67"/>
      <c r="D21" s="71"/>
      <c r="E21" s="67"/>
      <c r="F21" s="67"/>
      <c r="G21" s="67"/>
      <c r="H21" s="67"/>
      <c r="I21" s="67"/>
      <c r="J21" s="70">
        <f>SUM(J22:J24)</f>
        <v>0</v>
      </c>
      <c r="K21" s="70">
        <f>SUM(K22:K24)</f>
        <v>0</v>
      </c>
      <c r="L21" s="466"/>
    </row>
    <row r="22" spans="1:13" s="40" customFormat="1" ht="13.5" x14ac:dyDescent="0.15">
      <c r="A22" s="46"/>
      <c r="B22" s="40" t="s">
        <v>147</v>
      </c>
      <c r="C22" s="40" t="s">
        <v>93</v>
      </c>
      <c r="D22" s="44">
        <v>1830</v>
      </c>
      <c r="E22" s="40" t="s">
        <v>25</v>
      </c>
      <c r="F22" s="40" t="s">
        <v>94</v>
      </c>
      <c r="G22" s="40">
        <v>0</v>
      </c>
      <c r="H22" s="40" t="s">
        <v>95</v>
      </c>
      <c r="I22" s="45" t="s">
        <v>96</v>
      </c>
      <c r="J22" s="47">
        <f>D22*G22</f>
        <v>0</v>
      </c>
      <c r="K22" s="49">
        <f>J22</f>
        <v>0</v>
      </c>
      <c r="L22" s="466"/>
      <c r="M22" s="50"/>
    </row>
    <row r="23" spans="1:13" s="40" customFormat="1" ht="13.5" x14ac:dyDescent="0.15">
      <c r="A23" s="46"/>
      <c r="B23" s="40" t="s">
        <v>148</v>
      </c>
      <c r="C23" s="40" t="s">
        <v>93</v>
      </c>
      <c r="D23" s="44">
        <v>3530</v>
      </c>
      <c r="E23" s="40" t="s">
        <v>25</v>
      </c>
      <c r="F23" s="40" t="s">
        <v>94</v>
      </c>
      <c r="G23" s="40">
        <v>0</v>
      </c>
      <c r="H23" s="40" t="s">
        <v>95</v>
      </c>
      <c r="I23" s="45" t="s">
        <v>96</v>
      </c>
      <c r="J23" s="47">
        <f>D23*G23</f>
        <v>0</v>
      </c>
      <c r="K23" s="49">
        <f>J23</f>
        <v>0</v>
      </c>
      <c r="L23" s="466"/>
    </row>
    <row r="24" spans="1:13" s="40" customFormat="1" ht="13.5" x14ac:dyDescent="0.15">
      <c r="A24" s="46"/>
      <c r="D24" s="44"/>
      <c r="I24" s="45"/>
      <c r="J24" s="47"/>
      <c r="K24" s="48"/>
      <c r="L24" s="466"/>
    </row>
    <row r="25" spans="1:13" s="40" customFormat="1" ht="13.5" x14ac:dyDescent="0.15">
      <c r="A25" s="360" t="s">
        <v>79</v>
      </c>
      <c r="B25" s="67"/>
      <c r="C25" s="67"/>
      <c r="D25" s="71"/>
      <c r="E25" s="67"/>
      <c r="F25" s="67"/>
      <c r="G25" s="67"/>
      <c r="H25" s="67"/>
      <c r="I25" s="67"/>
      <c r="J25" s="70">
        <f>SUM(J26)</f>
        <v>0</v>
      </c>
      <c r="K25" s="70">
        <f>SUM(K26)</f>
        <v>0</v>
      </c>
      <c r="L25" s="466"/>
    </row>
    <row r="26" spans="1:13" s="40" customFormat="1" ht="13.5" x14ac:dyDescent="0.15">
      <c r="A26" s="46"/>
      <c r="B26" s="40" t="s">
        <v>149</v>
      </c>
      <c r="C26" s="40" t="s">
        <v>93</v>
      </c>
      <c r="D26" s="44">
        <v>8000</v>
      </c>
      <c r="E26" s="40" t="s">
        <v>25</v>
      </c>
      <c r="F26" s="40" t="s">
        <v>94</v>
      </c>
      <c r="G26" s="40">
        <v>0</v>
      </c>
      <c r="H26" s="40" t="s">
        <v>107</v>
      </c>
      <c r="I26" s="45" t="s">
        <v>96</v>
      </c>
      <c r="J26" s="47">
        <f t="shared" ref="J26" si="1">D26*G26</f>
        <v>0</v>
      </c>
      <c r="K26" s="49">
        <f>J26</f>
        <v>0</v>
      </c>
      <c r="L26" s="466"/>
    </row>
    <row r="27" spans="1:13" s="40" customFormat="1" ht="13.5" x14ac:dyDescent="0.15">
      <c r="A27" s="361" t="s">
        <v>36</v>
      </c>
      <c r="B27" s="72"/>
      <c r="C27" s="72"/>
      <c r="D27" s="73"/>
      <c r="E27" s="72"/>
      <c r="F27" s="72"/>
      <c r="G27" s="72"/>
      <c r="H27" s="72"/>
      <c r="I27" s="72"/>
      <c r="J27" s="74">
        <f>SUM(J28,J32,J37,J40)</f>
        <v>0</v>
      </c>
      <c r="K27" s="80">
        <f>SUM(K28,K32,K37,K40)</f>
        <v>0</v>
      </c>
      <c r="L27" s="466"/>
    </row>
    <row r="28" spans="1:13" s="40" customFormat="1" ht="13.5" x14ac:dyDescent="0.15">
      <c r="A28" s="360" t="s">
        <v>80</v>
      </c>
      <c r="B28" s="67"/>
      <c r="C28" s="67"/>
      <c r="D28" s="71"/>
      <c r="E28" s="67"/>
      <c r="F28" s="67"/>
      <c r="G28" s="67"/>
      <c r="H28" s="67"/>
      <c r="I28" s="67"/>
      <c r="J28" s="70">
        <f>SUM(J29:J31)</f>
        <v>0</v>
      </c>
      <c r="K28" s="70">
        <f>SUM(K29:K31)</f>
        <v>0</v>
      </c>
      <c r="L28" s="466"/>
    </row>
    <row r="29" spans="1:13" s="40" customFormat="1" ht="13.5" x14ac:dyDescent="0.15">
      <c r="A29" s="46"/>
      <c r="B29" s="40" t="s">
        <v>109</v>
      </c>
      <c r="D29" s="44"/>
      <c r="E29" s="40" t="s">
        <v>25</v>
      </c>
      <c r="I29" s="45" t="s">
        <v>96</v>
      </c>
      <c r="J29" s="47"/>
      <c r="K29" s="48">
        <f>J29</f>
        <v>0</v>
      </c>
      <c r="L29" s="466"/>
    </row>
    <row r="30" spans="1:13" s="40" customFormat="1" ht="13.5" x14ac:dyDescent="0.15">
      <c r="A30" s="46"/>
      <c r="B30" s="40" t="s">
        <v>110</v>
      </c>
      <c r="D30" s="44"/>
      <c r="E30" s="40" t="s">
        <v>25</v>
      </c>
      <c r="I30" s="45" t="s">
        <v>96</v>
      </c>
      <c r="J30" s="47"/>
      <c r="K30" s="48">
        <f>J30</f>
        <v>0</v>
      </c>
      <c r="L30" s="466"/>
    </row>
    <row r="31" spans="1:13" s="40" customFormat="1" ht="13.5" x14ac:dyDescent="0.15">
      <c r="A31" s="46"/>
      <c r="D31" s="44"/>
      <c r="I31" s="45"/>
      <c r="J31" s="47"/>
      <c r="K31" s="48">
        <f>J31</f>
        <v>0</v>
      </c>
      <c r="L31" s="466"/>
    </row>
    <row r="32" spans="1:13" s="40" customFormat="1" ht="13.5" x14ac:dyDescent="0.15">
      <c r="A32" s="360" t="s">
        <v>81</v>
      </c>
      <c r="B32" s="67"/>
      <c r="C32" s="67"/>
      <c r="D32" s="68"/>
      <c r="E32" s="67"/>
      <c r="F32" s="67"/>
      <c r="G32" s="67"/>
      <c r="H32" s="67"/>
      <c r="I32" s="67"/>
      <c r="J32" s="70">
        <f>SUM(J33:J36)</f>
        <v>0</v>
      </c>
      <c r="K32" s="70">
        <f>SUM(K33:K36)</f>
        <v>0</v>
      </c>
      <c r="L32" s="466"/>
    </row>
    <row r="33" spans="1:12" s="40" customFormat="1" ht="13.5" x14ac:dyDescent="0.15">
      <c r="A33" s="307" t="s">
        <v>111</v>
      </c>
      <c r="B33" s="266" t="s">
        <v>382</v>
      </c>
      <c r="C33" s="266" t="s">
        <v>93</v>
      </c>
      <c r="D33" s="44"/>
      <c r="E33" s="266" t="s">
        <v>25</v>
      </c>
      <c r="F33" s="266" t="s">
        <v>94</v>
      </c>
      <c r="G33" s="266"/>
      <c r="H33" s="266" t="s">
        <v>381</v>
      </c>
      <c r="I33" s="308" t="s">
        <v>96</v>
      </c>
      <c r="J33" s="47">
        <f t="shared" ref="J33:J35" si="2">D33*G33</f>
        <v>0</v>
      </c>
      <c r="K33" s="48">
        <f>J33</f>
        <v>0</v>
      </c>
      <c r="L33" s="466"/>
    </row>
    <row r="34" spans="1:12" s="40" customFormat="1" ht="13.5" x14ac:dyDescent="0.15">
      <c r="A34" s="307"/>
      <c r="B34" s="266" t="s">
        <v>383</v>
      </c>
      <c r="C34" s="266" t="s">
        <v>93</v>
      </c>
      <c r="D34" s="44"/>
      <c r="E34" s="266" t="s">
        <v>25</v>
      </c>
      <c r="F34" s="266" t="s">
        <v>94</v>
      </c>
      <c r="G34" s="266"/>
      <c r="H34" s="266" t="s">
        <v>381</v>
      </c>
      <c r="I34" s="308" t="s">
        <v>96</v>
      </c>
      <c r="J34" s="47">
        <f t="shared" si="2"/>
        <v>0</v>
      </c>
      <c r="K34" s="48">
        <f t="shared" ref="K34:K35" si="3">J34</f>
        <v>0</v>
      </c>
      <c r="L34" s="466"/>
    </row>
    <row r="35" spans="1:12" s="40" customFormat="1" ht="13.5" x14ac:dyDescent="0.15">
      <c r="A35" s="307" t="s">
        <v>112</v>
      </c>
      <c r="B35" s="266" t="s">
        <v>383</v>
      </c>
      <c r="C35" s="266" t="s">
        <v>93</v>
      </c>
      <c r="D35" s="44"/>
      <c r="E35" s="266" t="s">
        <v>25</v>
      </c>
      <c r="F35" s="266" t="s">
        <v>94</v>
      </c>
      <c r="G35" s="266"/>
      <c r="H35" s="266" t="s">
        <v>381</v>
      </c>
      <c r="I35" s="308" t="s">
        <v>96</v>
      </c>
      <c r="J35" s="47">
        <f t="shared" si="2"/>
        <v>0</v>
      </c>
      <c r="K35" s="48">
        <f t="shared" si="3"/>
        <v>0</v>
      </c>
      <c r="L35" s="466"/>
    </row>
    <row r="36" spans="1:12" s="40" customFormat="1" ht="13.5" x14ac:dyDescent="0.15">
      <c r="A36" s="46"/>
      <c r="D36" s="44"/>
      <c r="I36" s="45"/>
      <c r="J36" s="47"/>
      <c r="K36" s="48">
        <f t="shared" ref="K36" si="4">J36</f>
        <v>0</v>
      </c>
      <c r="L36" s="466"/>
    </row>
    <row r="37" spans="1:12" s="40" customFormat="1" ht="13.5" x14ac:dyDescent="0.15">
      <c r="A37" s="360" t="s">
        <v>82</v>
      </c>
      <c r="B37" s="67"/>
      <c r="C37" s="67"/>
      <c r="D37" s="71"/>
      <c r="E37" s="67"/>
      <c r="F37" s="67"/>
      <c r="G37" s="67"/>
      <c r="H37" s="67"/>
      <c r="I37" s="67"/>
      <c r="J37" s="70">
        <f>SUM(J38:J39)</f>
        <v>0</v>
      </c>
      <c r="K37" s="70">
        <f>SUM(K38:K39)</f>
        <v>0</v>
      </c>
      <c r="L37" s="466"/>
    </row>
    <row r="38" spans="1:12" s="40" customFormat="1" ht="13.5" x14ac:dyDescent="0.15">
      <c r="A38" s="46"/>
      <c r="B38" s="40" t="s">
        <v>391</v>
      </c>
      <c r="D38" s="44"/>
      <c r="E38" s="40" t="s">
        <v>25</v>
      </c>
      <c r="I38" s="45" t="s">
        <v>96</v>
      </c>
      <c r="J38" s="47"/>
      <c r="K38" s="48">
        <f>J38</f>
        <v>0</v>
      </c>
      <c r="L38" s="466"/>
    </row>
    <row r="39" spans="1:12" s="40" customFormat="1" ht="13.5" x14ac:dyDescent="0.15">
      <c r="A39" s="46"/>
      <c r="D39" s="44"/>
      <c r="I39" s="45"/>
      <c r="J39" s="47"/>
      <c r="K39" s="48">
        <f>J39</f>
        <v>0</v>
      </c>
      <c r="L39" s="466"/>
    </row>
    <row r="40" spans="1:12" s="40" customFormat="1" ht="13.5" x14ac:dyDescent="0.15">
      <c r="A40" s="360" t="s">
        <v>83</v>
      </c>
      <c r="B40" s="67"/>
      <c r="C40" s="67"/>
      <c r="D40" s="68"/>
      <c r="E40" s="67"/>
      <c r="F40" s="67"/>
      <c r="G40" s="67"/>
      <c r="H40" s="67"/>
      <c r="I40" s="67"/>
      <c r="J40" s="70">
        <f>SUM(J41:J50)</f>
        <v>0</v>
      </c>
      <c r="K40" s="70">
        <f>SUM(K41:K50)</f>
        <v>0</v>
      </c>
      <c r="L40" s="466"/>
    </row>
    <row r="41" spans="1:12" s="40" customFormat="1" ht="13.5" x14ac:dyDescent="0.15">
      <c r="A41" s="307" t="s">
        <v>196</v>
      </c>
      <c r="C41" s="40" t="s">
        <v>93</v>
      </c>
      <c r="D41" s="44"/>
      <c r="E41" s="40" t="s">
        <v>25</v>
      </c>
      <c r="F41" s="40" t="s">
        <v>94</v>
      </c>
      <c r="H41" s="40" t="s">
        <v>114</v>
      </c>
      <c r="I41" s="45" t="s">
        <v>96</v>
      </c>
      <c r="J41" s="47">
        <f>D41*G41</f>
        <v>0</v>
      </c>
      <c r="K41" s="48">
        <f t="shared" ref="K41:K50" si="5">J41</f>
        <v>0</v>
      </c>
      <c r="L41" s="466"/>
    </row>
    <row r="42" spans="1:12" s="40" customFormat="1" ht="13.5" x14ac:dyDescent="0.15">
      <c r="A42" s="307" t="s">
        <v>197</v>
      </c>
      <c r="D42" s="44"/>
      <c r="I42" s="45"/>
      <c r="J42" s="47"/>
      <c r="K42" s="48">
        <f t="shared" si="5"/>
        <v>0</v>
      </c>
      <c r="L42" s="466"/>
    </row>
    <row r="43" spans="1:12" s="40" customFormat="1" ht="13.5" x14ac:dyDescent="0.15">
      <c r="A43" s="307" t="s">
        <v>202</v>
      </c>
      <c r="D43" s="44"/>
      <c r="I43" s="45"/>
      <c r="J43" s="47"/>
      <c r="K43" s="48">
        <f t="shared" si="5"/>
        <v>0</v>
      </c>
      <c r="L43" s="466"/>
    </row>
    <row r="44" spans="1:12" s="40" customFormat="1" ht="13.5" x14ac:dyDescent="0.15">
      <c r="A44" s="307" t="s">
        <v>201</v>
      </c>
      <c r="C44" s="40" t="s">
        <v>93</v>
      </c>
      <c r="D44" s="44"/>
      <c r="E44" s="40" t="s">
        <v>25</v>
      </c>
      <c r="F44" s="40" t="s">
        <v>94</v>
      </c>
      <c r="H44" s="40" t="s">
        <v>114</v>
      </c>
      <c r="I44" s="45" t="s">
        <v>96</v>
      </c>
      <c r="J44" s="47">
        <f>D44*G44</f>
        <v>0</v>
      </c>
      <c r="K44" s="48">
        <f t="shared" si="5"/>
        <v>0</v>
      </c>
      <c r="L44" s="466"/>
    </row>
    <row r="45" spans="1:12" s="40" customFormat="1" ht="13.5" x14ac:dyDescent="0.15">
      <c r="A45" s="307" t="s">
        <v>200</v>
      </c>
      <c r="D45" s="44"/>
      <c r="I45" s="45"/>
      <c r="J45" s="47"/>
      <c r="K45" s="48">
        <f t="shared" si="5"/>
        <v>0</v>
      </c>
      <c r="L45" s="466"/>
    </row>
    <row r="46" spans="1:12" s="40" customFormat="1" ht="13.5" x14ac:dyDescent="0.15">
      <c r="A46" s="307" t="s">
        <v>199</v>
      </c>
      <c r="D46" s="44"/>
      <c r="I46" s="45"/>
      <c r="J46" s="47"/>
      <c r="K46" s="48">
        <f t="shared" si="5"/>
        <v>0</v>
      </c>
      <c r="L46" s="466"/>
    </row>
    <row r="47" spans="1:12" s="40" customFormat="1" ht="13.5" x14ac:dyDescent="0.15">
      <c r="A47" s="307" t="s">
        <v>198</v>
      </c>
      <c r="D47" s="44"/>
      <c r="I47" s="45"/>
      <c r="J47" s="47"/>
      <c r="K47" s="48">
        <f t="shared" si="5"/>
        <v>0</v>
      </c>
      <c r="L47" s="466"/>
    </row>
    <row r="48" spans="1:12" s="40" customFormat="1" ht="13.5" x14ac:dyDescent="0.15">
      <c r="A48" s="46" t="s">
        <v>194</v>
      </c>
      <c r="B48" s="40" t="s">
        <v>115</v>
      </c>
      <c r="D48" s="44"/>
      <c r="I48" s="45"/>
      <c r="J48" s="47"/>
      <c r="K48" s="48">
        <f t="shared" si="5"/>
        <v>0</v>
      </c>
      <c r="L48" s="466"/>
    </row>
    <row r="49" spans="1:12" s="40" customFormat="1" ht="13.5" x14ac:dyDescent="0.15">
      <c r="A49" s="46"/>
      <c r="B49" s="40" t="s">
        <v>116</v>
      </c>
      <c r="D49" s="44"/>
      <c r="I49" s="45"/>
      <c r="J49" s="47"/>
      <c r="K49" s="48">
        <f t="shared" si="5"/>
        <v>0</v>
      </c>
      <c r="L49" s="466"/>
    </row>
    <row r="50" spans="1:12" s="40" customFormat="1" ht="13.5" x14ac:dyDescent="0.15">
      <c r="A50" s="46" t="s">
        <v>195</v>
      </c>
      <c r="D50" s="44"/>
      <c r="I50" s="45"/>
      <c r="J50" s="47"/>
      <c r="K50" s="48">
        <f t="shared" si="5"/>
        <v>0</v>
      </c>
      <c r="L50" s="466"/>
    </row>
    <row r="51" spans="1:12" s="55" customFormat="1" ht="14.25" thickBot="1" x14ac:dyDescent="0.2">
      <c r="A51" s="362" t="s">
        <v>151</v>
      </c>
      <c r="B51" s="205" t="s">
        <v>402</v>
      </c>
      <c r="C51" s="75">
        <v>0</v>
      </c>
      <c r="D51" s="76" t="s">
        <v>401</v>
      </c>
      <c r="E51" s="75"/>
      <c r="F51" s="75"/>
      <c r="G51" s="75"/>
      <c r="H51" s="75"/>
      <c r="I51" s="77"/>
      <c r="J51" s="78">
        <f>ROUNDDOWN((J6+J20+J27)*C51%,-3)</f>
        <v>0</v>
      </c>
      <c r="K51" s="79">
        <f>ROUNDDOWN((K6+K20+K27)*C51%,-3)</f>
        <v>0</v>
      </c>
      <c r="L51" s="462"/>
    </row>
    <row r="52" spans="1:12" s="55" customFormat="1" ht="14.25" thickBot="1" x14ac:dyDescent="0.2">
      <c r="A52" s="363" t="s">
        <v>152</v>
      </c>
      <c r="B52" s="56"/>
      <c r="C52" s="51"/>
      <c r="D52" s="52"/>
      <c r="E52" s="51"/>
      <c r="F52" s="51"/>
      <c r="G52" s="51"/>
      <c r="H52" s="51"/>
      <c r="I52" s="53"/>
      <c r="J52" s="54">
        <f>SUM(J6,J20,J27,J51)</f>
        <v>0</v>
      </c>
      <c r="K52" s="54">
        <f>SUM(K6,K20,K27,K51)</f>
        <v>0</v>
      </c>
      <c r="L52" s="57">
        <f>ROUNDDOWN((K52)*A55,-3)</f>
        <v>0</v>
      </c>
    </row>
    <row r="53" spans="1:12" s="55" customFormat="1" ht="13.5" x14ac:dyDescent="0.15">
      <c r="A53" s="363" t="s">
        <v>153</v>
      </c>
      <c r="B53" s="58">
        <v>10</v>
      </c>
      <c r="C53" s="51"/>
      <c r="D53" s="52"/>
      <c r="E53" s="51"/>
      <c r="F53" s="51"/>
      <c r="G53" s="51"/>
      <c r="H53" s="51"/>
      <c r="I53" s="53"/>
      <c r="J53" s="54">
        <f>ROUNDDOWN(J52*B53%,0)</f>
        <v>0</v>
      </c>
      <c r="K53" s="459"/>
      <c r="L53" s="461"/>
    </row>
    <row r="54" spans="1:12" s="55" customFormat="1" ht="14.25" thickBot="1" x14ac:dyDescent="0.2">
      <c r="A54" s="364" t="s">
        <v>154</v>
      </c>
      <c r="B54" s="59"/>
      <c r="C54" s="59"/>
      <c r="D54" s="59"/>
      <c r="E54" s="59"/>
      <c r="F54" s="59"/>
      <c r="G54" s="59"/>
      <c r="H54" s="59"/>
      <c r="I54" s="59"/>
      <c r="J54" s="60">
        <f>SUM(J52:J53)</f>
        <v>0</v>
      </c>
      <c r="K54" s="460"/>
      <c r="L54" s="462"/>
    </row>
    <row r="55" spans="1:12" s="55" customFormat="1" ht="13.5" x14ac:dyDescent="0.15">
      <c r="A55" s="253">
        <v>0.66666666666666663</v>
      </c>
      <c r="J55" s="56"/>
      <c r="K55" s="61"/>
      <c r="L55" s="62"/>
    </row>
    <row r="56" spans="1:12" ht="20.100000000000001" customHeight="1" x14ac:dyDescent="0.15">
      <c r="A56" s="463" t="s">
        <v>143</v>
      </c>
      <c r="B56" s="463"/>
      <c r="C56" s="463"/>
      <c r="D56" s="463"/>
      <c r="E56" s="463"/>
      <c r="F56" s="463"/>
      <c r="G56" s="463"/>
      <c r="H56" s="463"/>
      <c r="I56" s="463"/>
      <c r="J56" s="463"/>
      <c r="K56" s="463"/>
      <c r="L56" s="463"/>
    </row>
    <row r="57" spans="1:12" ht="30" customHeight="1" x14ac:dyDescent="0.15">
      <c r="A57" s="443" t="s">
        <v>192</v>
      </c>
      <c r="B57" s="443"/>
      <c r="C57" s="443"/>
      <c r="D57" s="443"/>
      <c r="E57" s="443"/>
      <c r="F57" s="443"/>
      <c r="G57" s="443"/>
      <c r="H57" s="443"/>
      <c r="I57" s="443"/>
      <c r="J57" s="443"/>
      <c r="K57" s="443"/>
      <c r="L57" s="443"/>
    </row>
    <row r="58" spans="1:12" ht="19.5" customHeight="1" x14ac:dyDescent="0.15">
      <c r="A58" s="464" t="s">
        <v>193</v>
      </c>
      <c r="B58" s="464"/>
      <c r="C58" s="464"/>
      <c r="D58" s="464"/>
      <c r="E58" s="464"/>
      <c r="F58" s="464"/>
      <c r="G58" s="464"/>
      <c r="H58" s="464"/>
      <c r="I58" s="464"/>
      <c r="J58" s="464"/>
      <c r="K58" s="464"/>
      <c r="L58" s="464"/>
    </row>
    <row r="59" spans="1:12" ht="19.5" customHeight="1" x14ac:dyDescent="0.15">
      <c r="A59" s="55"/>
      <c r="K59" s="293" t="s">
        <v>413</v>
      </c>
      <c r="L59" s="358" t="s">
        <v>430</v>
      </c>
    </row>
    <row r="60" spans="1:12" ht="19.5" customHeight="1" x14ac:dyDescent="0.15">
      <c r="A60" s="63"/>
    </row>
  </sheetData>
  <sheetProtection sheet="1" formatCells="0" formatColumns="0" formatRows="0" insertColumns="0" insertRows="0" insertHyperlinks="0" deleteColumns="0" deleteRows="0" sort="0" autoFilter="0" pivotTables="0"/>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zoomScale="85" zoomScaleNormal="85" workbookViewId="0"/>
  </sheetViews>
  <sheetFormatPr defaultRowHeight="19.5" customHeight="1" x14ac:dyDescent="0.15"/>
  <cols>
    <col min="1" max="1" width="23.875" style="37" bestFit="1" customWidth="1"/>
    <col min="2" max="2" width="21.375" style="37" bestFit="1" customWidth="1"/>
    <col min="3" max="3" width="3.375" style="37" bestFit="1" customWidth="1"/>
    <col min="4" max="4" width="11.875" style="38" bestFit="1" customWidth="1"/>
    <col min="5" max="6" width="3.375" style="37" bestFit="1" customWidth="1"/>
    <col min="7" max="7" width="4.5" style="37" bestFit="1" customWidth="1"/>
    <col min="8" max="8" width="4.75" style="37" bestFit="1" customWidth="1"/>
    <col min="9" max="9" width="3.375" style="37" bestFit="1" customWidth="1"/>
    <col min="10" max="11" width="21.125" style="38" customWidth="1"/>
    <col min="12" max="12" width="21.125" style="37" customWidth="1"/>
    <col min="13" max="13" width="9.25" style="37" bestFit="1" customWidth="1"/>
    <col min="14" max="16384" width="9" style="37"/>
  </cols>
  <sheetData>
    <row r="1" spans="1:12" ht="19.5" customHeight="1" x14ac:dyDescent="0.15">
      <c r="A1" s="232"/>
      <c r="L1" s="39" t="s">
        <v>71</v>
      </c>
    </row>
    <row r="2" spans="1:12" ht="19.5" customHeight="1" x14ac:dyDescent="0.15">
      <c r="A2" s="469" t="s">
        <v>207</v>
      </c>
      <c r="B2" s="469"/>
      <c r="C2" s="469"/>
      <c r="D2" s="469"/>
      <c r="E2" s="469"/>
      <c r="F2" s="469"/>
      <c r="G2" s="469"/>
      <c r="H2" s="469"/>
      <c r="I2" s="469"/>
      <c r="J2" s="469"/>
      <c r="K2" s="469"/>
      <c r="L2" s="469"/>
    </row>
    <row r="3" spans="1:12" ht="19.5" customHeight="1" x14ac:dyDescent="0.15">
      <c r="B3" s="457"/>
      <c r="C3" s="457"/>
      <c r="D3" s="457"/>
      <c r="E3" s="457"/>
      <c r="F3" s="457"/>
      <c r="G3" s="457"/>
      <c r="H3" s="457"/>
      <c r="I3" s="458"/>
      <c r="J3" s="458"/>
      <c r="K3" s="458"/>
      <c r="L3" s="458"/>
    </row>
    <row r="4" spans="1:12" s="40" customFormat="1" ht="19.5" customHeight="1" thickBot="1" x14ac:dyDescent="0.2">
      <c r="A4" s="470" t="str">
        <f>"（４）"&amp;情報項目シート!C48&amp;"　　項目別明細表(2028年度）"</f>
        <v>（４）　　項目別明細表(2028年度）</v>
      </c>
      <c r="B4" s="470"/>
      <c r="C4" s="470"/>
      <c r="D4" s="470"/>
      <c r="E4" s="470"/>
      <c r="F4" s="470"/>
      <c r="G4" s="470"/>
      <c r="H4" s="470"/>
      <c r="I4" s="470"/>
      <c r="J4" s="470"/>
      <c r="K4" s="470"/>
    </row>
    <row r="5" spans="1:12" s="40" customFormat="1" ht="13.5" x14ac:dyDescent="0.15">
      <c r="A5" s="471" t="s">
        <v>89</v>
      </c>
      <c r="B5" s="472"/>
      <c r="C5" s="472"/>
      <c r="D5" s="472"/>
      <c r="E5" s="472"/>
      <c r="F5" s="472"/>
      <c r="G5" s="472"/>
      <c r="H5" s="472"/>
      <c r="I5" s="473"/>
      <c r="J5" s="41" t="s">
        <v>57</v>
      </c>
      <c r="K5" s="42" t="s">
        <v>34</v>
      </c>
      <c r="L5" s="43" t="s">
        <v>91</v>
      </c>
    </row>
    <row r="6" spans="1:12" s="40" customFormat="1" ht="13.5" x14ac:dyDescent="0.15">
      <c r="A6" s="359" t="s">
        <v>74</v>
      </c>
      <c r="B6" s="64"/>
      <c r="C6" s="64"/>
      <c r="D6" s="65"/>
      <c r="E6" s="64"/>
      <c r="F6" s="64"/>
      <c r="G6" s="64"/>
      <c r="H6" s="64"/>
      <c r="I6" s="64"/>
      <c r="J6" s="66">
        <f>SUM(J7,J10,J17)</f>
        <v>0</v>
      </c>
      <c r="K6" s="66">
        <f>SUM(K7,K10,K17)</f>
        <v>0</v>
      </c>
      <c r="L6" s="465"/>
    </row>
    <row r="7" spans="1:12" s="40" customFormat="1" ht="13.5" x14ac:dyDescent="0.15">
      <c r="A7" s="360" t="s">
        <v>75</v>
      </c>
      <c r="B7" s="67"/>
      <c r="C7" s="67"/>
      <c r="D7" s="68"/>
      <c r="E7" s="67"/>
      <c r="F7" s="67"/>
      <c r="G7" s="67"/>
      <c r="H7" s="67"/>
      <c r="I7" s="69"/>
      <c r="J7" s="70">
        <f>SUM(J8:J9)</f>
        <v>0</v>
      </c>
      <c r="K7" s="70">
        <f>SUM(K8:K9)</f>
        <v>0</v>
      </c>
      <c r="L7" s="466"/>
    </row>
    <row r="8" spans="1:12" s="40" customFormat="1" ht="13.5" x14ac:dyDescent="0.15">
      <c r="A8" s="46"/>
      <c r="B8" s="40" t="s">
        <v>92</v>
      </c>
      <c r="C8" s="40" t="s">
        <v>93</v>
      </c>
      <c r="D8" s="44"/>
      <c r="E8" s="40" t="s">
        <v>25</v>
      </c>
      <c r="F8" s="40" t="s">
        <v>94</v>
      </c>
      <c r="G8" s="40">
        <v>1</v>
      </c>
      <c r="H8" s="40" t="s">
        <v>95</v>
      </c>
      <c r="I8" s="45" t="s">
        <v>96</v>
      </c>
      <c r="J8" s="47"/>
      <c r="K8" s="48">
        <f>J8</f>
        <v>0</v>
      </c>
      <c r="L8" s="466"/>
    </row>
    <row r="9" spans="1:12" s="40" customFormat="1" ht="13.5" x14ac:dyDescent="0.15">
      <c r="A9" s="46"/>
      <c r="D9" s="44"/>
      <c r="I9" s="45"/>
      <c r="J9" s="47"/>
      <c r="K9" s="48">
        <f>J9</f>
        <v>0</v>
      </c>
      <c r="L9" s="466"/>
    </row>
    <row r="10" spans="1:12" s="40" customFormat="1" ht="13.5" x14ac:dyDescent="0.15">
      <c r="A10" s="467" t="s">
        <v>76</v>
      </c>
      <c r="B10" s="468"/>
      <c r="C10" s="67"/>
      <c r="D10" s="71"/>
      <c r="E10" s="67"/>
      <c r="F10" s="67"/>
      <c r="G10" s="67"/>
      <c r="H10" s="67"/>
      <c r="I10" s="67"/>
      <c r="J10" s="70">
        <f>SUM(J11:J16)</f>
        <v>0</v>
      </c>
      <c r="K10" s="70">
        <f>SUM(K11:K16)</f>
        <v>0</v>
      </c>
      <c r="L10" s="466"/>
    </row>
    <row r="11" spans="1:12" s="40" customFormat="1" ht="13.5" x14ac:dyDescent="0.15">
      <c r="A11" s="46"/>
      <c r="B11" s="40" t="s">
        <v>97</v>
      </c>
      <c r="C11" s="40" t="s">
        <v>93</v>
      </c>
      <c r="D11" s="44"/>
      <c r="E11" s="40" t="s">
        <v>25</v>
      </c>
      <c r="F11" s="40" t="s">
        <v>94</v>
      </c>
      <c r="H11" s="40" t="s">
        <v>95</v>
      </c>
      <c r="I11" s="45" t="s">
        <v>96</v>
      </c>
      <c r="J11" s="47">
        <f>D11*G11</f>
        <v>0</v>
      </c>
      <c r="K11" s="48">
        <f t="shared" ref="K11:K18" si="0">J11</f>
        <v>0</v>
      </c>
      <c r="L11" s="466"/>
    </row>
    <row r="12" spans="1:12" s="40" customFormat="1" ht="13.5" x14ac:dyDescent="0.15">
      <c r="A12" s="46"/>
      <c r="B12" s="40" t="s">
        <v>98</v>
      </c>
      <c r="C12" s="40" t="s">
        <v>93</v>
      </c>
      <c r="D12" s="44"/>
      <c r="E12" s="40" t="s">
        <v>25</v>
      </c>
      <c r="F12" s="40" t="s">
        <v>94</v>
      </c>
      <c r="H12" s="40" t="s">
        <v>95</v>
      </c>
      <c r="I12" s="45" t="s">
        <v>96</v>
      </c>
      <c r="J12" s="47">
        <f>D12*G12</f>
        <v>0</v>
      </c>
      <c r="K12" s="48">
        <f t="shared" si="0"/>
        <v>0</v>
      </c>
      <c r="L12" s="466"/>
    </row>
    <row r="13" spans="1:12" s="40" customFormat="1" ht="13.5" x14ac:dyDescent="0.15">
      <c r="A13" s="46"/>
      <c r="B13" s="40" t="s">
        <v>100</v>
      </c>
      <c r="D13" s="44"/>
      <c r="E13" s="40" t="s">
        <v>25</v>
      </c>
      <c r="I13" s="45" t="s">
        <v>96</v>
      </c>
      <c r="J13" s="47"/>
      <c r="K13" s="48">
        <f t="shared" si="0"/>
        <v>0</v>
      </c>
      <c r="L13" s="466"/>
    </row>
    <row r="14" spans="1:12" s="40" customFormat="1" ht="13.5" x14ac:dyDescent="0.15">
      <c r="A14" s="46"/>
      <c r="B14" s="40" t="s">
        <v>101</v>
      </c>
      <c r="D14" s="44"/>
      <c r="E14" s="40" t="s">
        <v>25</v>
      </c>
      <c r="I14" s="45" t="s">
        <v>96</v>
      </c>
      <c r="J14" s="47"/>
      <c r="K14" s="48">
        <f t="shared" si="0"/>
        <v>0</v>
      </c>
      <c r="L14" s="466"/>
    </row>
    <row r="15" spans="1:12" s="40" customFormat="1" ht="13.5" x14ac:dyDescent="0.15">
      <c r="A15" s="46"/>
      <c r="B15" s="40" t="s">
        <v>102</v>
      </c>
      <c r="D15" s="44"/>
      <c r="E15" s="40" t="s">
        <v>25</v>
      </c>
      <c r="I15" s="45" t="s">
        <v>96</v>
      </c>
      <c r="J15" s="47"/>
      <c r="K15" s="48">
        <f t="shared" si="0"/>
        <v>0</v>
      </c>
      <c r="L15" s="466"/>
    </row>
    <row r="16" spans="1:12" s="40" customFormat="1" ht="13.5" x14ac:dyDescent="0.15">
      <c r="A16" s="46"/>
      <c r="D16" s="44"/>
      <c r="I16" s="45"/>
      <c r="J16" s="47"/>
      <c r="K16" s="48">
        <f t="shared" si="0"/>
        <v>0</v>
      </c>
      <c r="L16" s="466"/>
    </row>
    <row r="17" spans="1:13" s="40" customFormat="1" ht="13.5" x14ac:dyDescent="0.15">
      <c r="A17" s="360" t="s">
        <v>77</v>
      </c>
      <c r="B17" s="67"/>
      <c r="C17" s="67"/>
      <c r="D17" s="68"/>
      <c r="E17" s="67"/>
      <c r="F17" s="67"/>
      <c r="G17" s="67"/>
      <c r="H17" s="67"/>
      <c r="I17" s="69"/>
      <c r="J17" s="70">
        <f>SUM(J18:J19)</f>
        <v>0</v>
      </c>
      <c r="K17" s="70">
        <f>SUM(K18:K19)</f>
        <v>0</v>
      </c>
      <c r="L17" s="466"/>
    </row>
    <row r="18" spans="1:13" s="40" customFormat="1" ht="13.5" x14ac:dyDescent="0.15">
      <c r="A18" s="46"/>
      <c r="B18" s="40" t="s">
        <v>104</v>
      </c>
      <c r="D18" s="44"/>
      <c r="E18" s="40" t="s">
        <v>25</v>
      </c>
      <c r="I18" s="45" t="s">
        <v>96</v>
      </c>
      <c r="J18" s="47"/>
      <c r="K18" s="48">
        <f t="shared" si="0"/>
        <v>0</v>
      </c>
      <c r="L18" s="466"/>
    </row>
    <row r="19" spans="1:13" s="40" customFormat="1" ht="13.5" x14ac:dyDescent="0.15">
      <c r="A19" s="46"/>
      <c r="B19" s="40" t="s">
        <v>105</v>
      </c>
      <c r="D19" s="44"/>
      <c r="E19" s="40" t="s">
        <v>25</v>
      </c>
      <c r="I19" s="45" t="s">
        <v>96</v>
      </c>
      <c r="J19" s="47"/>
      <c r="K19" s="48">
        <f>J19</f>
        <v>0</v>
      </c>
      <c r="L19" s="466"/>
    </row>
    <row r="20" spans="1:13" s="40" customFormat="1" ht="13.5" x14ac:dyDescent="0.15">
      <c r="A20" s="361" t="s">
        <v>35</v>
      </c>
      <c r="B20" s="72"/>
      <c r="C20" s="72"/>
      <c r="D20" s="73"/>
      <c r="E20" s="72"/>
      <c r="F20" s="72"/>
      <c r="G20" s="72"/>
      <c r="H20" s="72"/>
      <c r="I20" s="72"/>
      <c r="J20" s="74">
        <f>SUM(J21,J25)</f>
        <v>0</v>
      </c>
      <c r="K20" s="74">
        <f>SUM(K21,K25)</f>
        <v>0</v>
      </c>
      <c r="L20" s="466"/>
    </row>
    <row r="21" spans="1:13" s="40" customFormat="1" ht="13.5" x14ac:dyDescent="0.15">
      <c r="A21" s="360" t="s">
        <v>78</v>
      </c>
      <c r="B21" s="67"/>
      <c r="C21" s="67"/>
      <c r="D21" s="71"/>
      <c r="E21" s="67"/>
      <c r="F21" s="67"/>
      <c r="G21" s="67"/>
      <c r="H21" s="67"/>
      <c r="I21" s="67"/>
      <c r="J21" s="70">
        <f>SUM(J22:J24)</f>
        <v>0</v>
      </c>
      <c r="K21" s="70">
        <f>SUM(K22:K24)</f>
        <v>0</v>
      </c>
      <c r="L21" s="466"/>
    </row>
    <row r="22" spans="1:13" s="40" customFormat="1" ht="13.5" x14ac:dyDescent="0.15">
      <c r="A22" s="46"/>
      <c r="B22" s="40" t="s">
        <v>147</v>
      </c>
      <c r="C22" s="40" t="s">
        <v>93</v>
      </c>
      <c r="D22" s="44">
        <v>1830</v>
      </c>
      <c r="E22" s="40" t="s">
        <v>25</v>
      </c>
      <c r="F22" s="40" t="s">
        <v>94</v>
      </c>
      <c r="G22" s="40">
        <v>0</v>
      </c>
      <c r="H22" s="40" t="s">
        <v>95</v>
      </c>
      <c r="I22" s="45" t="s">
        <v>96</v>
      </c>
      <c r="J22" s="47">
        <f>D22*G22</f>
        <v>0</v>
      </c>
      <c r="K22" s="49">
        <f>J22</f>
        <v>0</v>
      </c>
      <c r="L22" s="466"/>
      <c r="M22" s="50"/>
    </row>
    <row r="23" spans="1:13" s="40" customFormat="1" ht="13.5" x14ac:dyDescent="0.15">
      <c r="A23" s="46"/>
      <c r="B23" s="40" t="s">
        <v>148</v>
      </c>
      <c r="C23" s="40" t="s">
        <v>93</v>
      </c>
      <c r="D23" s="44">
        <v>3530</v>
      </c>
      <c r="E23" s="40" t="s">
        <v>25</v>
      </c>
      <c r="F23" s="40" t="s">
        <v>94</v>
      </c>
      <c r="G23" s="40">
        <v>0</v>
      </c>
      <c r="H23" s="40" t="s">
        <v>95</v>
      </c>
      <c r="I23" s="45" t="s">
        <v>96</v>
      </c>
      <c r="J23" s="47">
        <f>D23*G23</f>
        <v>0</v>
      </c>
      <c r="K23" s="49">
        <f>J23</f>
        <v>0</v>
      </c>
      <c r="L23" s="466"/>
    </row>
    <row r="24" spans="1:13" s="40" customFormat="1" ht="13.5" x14ac:dyDescent="0.15">
      <c r="A24" s="46"/>
      <c r="D24" s="44"/>
      <c r="I24" s="45"/>
      <c r="J24" s="47"/>
      <c r="K24" s="49">
        <f>J24</f>
        <v>0</v>
      </c>
      <c r="L24" s="466"/>
    </row>
    <row r="25" spans="1:13" s="40" customFormat="1" ht="13.5" x14ac:dyDescent="0.15">
      <c r="A25" s="360" t="s">
        <v>79</v>
      </c>
      <c r="B25" s="67"/>
      <c r="C25" s="67"/>
      <c r="D25" s="71"/>
      <c r="E25" s="67"/>
      <c r="F25" s="67"/>
      <c r="G25" s="67"/>
      <c r="H25" s="67"/>
      <c r="I25" s="67"/>
      <c r="J25" s="70">
        <f>SUM(J26)</f>
        <v>0</v>
      </c>
      <c r="K25" s="70">
        <f>SUM(K26)</f>
        <v>0</v>
      </c>
      <c r="L25" s="466"/>
    </row>
    <row r="26" spans="1:13" s="40" customFormat="1" ht="13.5" x14ac:dyDescent="0.15">
      <c r="A26" s="46"/>
      <c r="B26" s="40" t="s">
        <v>149</v>
      </c>
      <c r="C26" s="40" t="s">
        <v>93</v>
      </c>
      <c r="D26" s="44">
        <v>8000</v>
      </c>
      <c r="E26" s="40" t="s">
        <v>25</v>
      </c>
      <c r="F26" s="40" t="s">
        <v>94</v>
      </c>
      <c r="G26" s="40">
        <v>0</v>
      </c>
      <c r="H26" s="40" t="s">
        <v>107</v>
      </c>
      <c r="I26" s="45" t="s">
        <v>96</v>
      </c>
      <c r="J26" s="47">
        <f t="shared" ref="J26" si="1">D26*G26</f>
        <v>0</v>
      </c>
      <c r="K26" s="49">
        <f>J26</f>
        <v>0</v>
      </c>
      <c r="L26" s="466"/>
    </row>
    <row r="27" spans="1:13" s="40" customFormat="1" ht="13.5" x14ac:dyDescent="0.15">
      <c r="A27" s="361" t="s">
        <v>36</v>
      </c>
      <c r="B27" s="72"/>
      <c r="C27" s="72"/>
      <c r="D27" s="73"/>
      <c r="E27" s="72"/>
      <c r="F27" s="72"/>
      <c r="G27" s="72"/>
      <c r="H27" s="72"/>
      <c r="I27" s="72"/>
      <c r="J27" s="74">
        <f>SUM(J28,J32,J37,J40)</f>
        <v>0</v>
      </c>
      <c r="K27" s="80">
        <f>SUM(K28,K32,K37,K40)</f>
        <v>0</v>
      </c>
      <c r="L27" s="466"/>
    </row>
    <row r="28" spans="1:13" s="40" customFormat="1" ht="13.5" x14ac:dyDescent="0.15">
      <c r="A28" s="360" t="s">
        <v>80</v>
      </c>
      <c r="B28" s="67"/>
      <c r="C28" s="67"/>
      <c r="D28" s="71"/>
      <c r="E28" s="67"/>
      <c r="F28" s="67"/>
      <c r="G28" s="67"/>
      <c r="H28" s="67"/>
      <c r="I28" s="67"/>
      <c r="J28" s="70">
        <f>SUM(J29:J31)</f>
        <v>0</v>
      </c>
      <c r="K28" s="70">
        <f>SUM(K29:K31)</f>
        <v>0</v>
      </c>
      <c r="L28" s="466"/>
    </row>
    <row r="29" spans="1:13" s="40" customFormat="1" ht="13.5" x14ac:dyDescent="0.15">
      <c r="A29" s="46"/>
      <c r="B29" s="40" t="s">
        <v>109</v>
      </c>
      <c r="D29" s="44"/>
      <c r="E29" s="40" t="s">
        <v>25</v>
      </c>
      <c r="I29" s="45" t="s">
        <v>96</v>
      </c>
      <c r="J29" s="47"/>
      <c r="K29" s="48">
        <f>J29</f>
        <v>0</v>
      </c>
      <c r="L29" s="466"/>
    </row>
    <row r="30" spans="1:13" s="40" customFormat="1" ht="13.5" x14ac:dyDescent="0.15">
      <c r="A30" s="46"/>
      <c r="B30" s="40" t="s">
        <v>110</v>
      </c>
      <c r="D30" s="44"/>
      <c r="E30" s="40" t="s">
        <v>25</v>
      </c>
      <c r="I30" s="45" t="s">
        <v>96</v>
      </c>
      <c r="J30" s="47"/>
      <c r="K30" s="48">
        <f>J30</f>
        <v>0</v>
      </c>
      <c r="L30" s="466"/>
    </row>
    <row r="31" spans="1:13" s="40" customFormat="1" ht="13.5" x14ac:dyDescent="0.15">
      <c r="A31" s="46"/>
      <c r="D31" s="44"/>
      <c r="I31" s="45"/>
      <c r="J31" s="47"/>
      <c r="K31" s="48">
        <f>J31</f>
        <v>0</v>
      </c>
      <c r="L31" s="466"/>
    </row>
    <row r="32" spans="1:13" s="40" customFormat="1" ht="13.5" x14ac:dyDescent="0.15">
      <c r="A32" s="360" t="s">
        <v>81</v>
      </c>
      <c r="B32" s="67"/>
      <c r="C32" s="67"/>
      <c r="D32" s="68"/>
      <c r="E32" s="67"/>
      <c r="F32" s="67"/>
      <c r="G32" s="67"/>
      <c r="H32" s="67"/>
      <c r="I32" s="67"/>
      <c r="J32" s="70">
        <f>SUM(J33:J36)</f>
        <v>0</v>
      </c>
      <c r="K32" s="70">
        <f>SUM(K33:K36)</f>
        <v>0</v>
      </c>
      <c r="L32" s="466"/>
    </row>
    <row r="33" spans="1:12" s="40" customFormat="1" ht="13.5" x14ac:dyDescent="0.15">
      <c r="A33" s="307" t="s">
        <v>111</v>
      </c>
      <c r="B33" s="266" t="s">
        <v>382</v>
      </c>
      <c r="C33" s="266" t="s">
        <v>93</v>
      </c>
      <c r="D33" s="44"/>
      <c r="E33" s="266" t="s">
        <v>25</v>
      </c>
      <c r="F33" s="266" t="s">
        <v>94</v>
      </c>
      <c r="G33" s="266"/>
      <c r="H33" s="266" t="s">
        <v>381</v>
      </c>
      <c r="I33" s="308" t="s">
        <v>96</v>
      </c>
      <c r="J33" s="47">
        <f t="shared" ref="J33:J35" si="2">D33*G33</f>
        <v>0</v>
      </c>
      <c r="K33" s="48">
        <f>J33</f>
        <v>0</v>
      </c>
      <c r="L33" s="466"/>
    </row>
    <row r="34" spans="1:12" s="40" customFormat="1" ht="13.5" x14ac:dyDescent="0.15">
      <c r="A34" s="307"/>
      <c r="B34" s="266" t="s">
        <v>383</v>
      </c>
      <c r="C34" s="266" t="s">
        <v>93</v>
      </c>
      <c r="D34" s="44"/>
      <c r="E34" s="266" t="s">
        <v>25</v>
      </c>
      <c r="F34" s="266" t="s">
        <v>94</v>
      </c>
      <c r="G34" s="266"/>
      <c r="H34" s="266" t="s">
        <v>381</v>
      </c>
      <c r="I34" s="308" t="s">
        <v>96</v>
      </c>
      <c r="J34" s="47">
        <f t="shared" si="2"/>
        <v>0</v>
      </c>
      <c r="K34" s="48">
        <f t="shared" ref="K34:K35" si="3">J34</f>
        <v>0</v>
      </c>
      <c r="L34" s="466"/>
    </row>
    <row r="35" spans="1:12" s="40" customFormat="1" ht="13.5" x14ac:dyDescent="0.15">
      <c r="A35" s="307" t="s">
        <v>112</v>
      </c>
      <c r="B35" s="266" t="s">
        <v>383</v>
      </c>
      <c r="C35" s="266" t="s">
        <v>93</v>
      </c>
      <c r="D35" s="44"/>
      <c r="E35" s="266" t="s">
        <v>25</v>
      </c>
      <c r="F35" s="266" t="s">
        <v>94</v>
      </c>
      <c r="G35" s="266"/>
      <c r="H35" s="266" t="s">
        <v>381</v>
      </c>
      <c r="I35" s="308" t="s">
        <v>96</v>
      </c>
      <c r="J35" s="47">
        <f t="shared" si="2"/>
        <v>0</v>
      </c>
      <c r="K35" s="48">
        <f t="shared" si="3"/>
        <v>0</v>
      </c>
      <c r="L35" s="466"/>
    </row>
    <row r="36" spans="1:12" s="40" customFormat="1" ht="13.5" x14ac:dyDescent="0.15">
      <c r="A36" s="46"/>
      <c r="D36" s="44"/>
      <c r="I36" s="45"/>
      <c r="J36" s="47"/>
      <c r="K36" s="48">
        <f t="shared" ref="K36" si="4">J36</f>
        <v>0</v>
      </c>
      <c r="L36" s="466"/>
    </row>
    <row r="37" spans="1:12" s="40" customFormat="1" ht="13.5" x14ac:dyDescent="0.15">
      <c r="A37" s="360" t="s">
        <v>82</v>
      </c>
      <c r="B37" s="67"/>
      <c r="C37" s="67"/>
      <c r="D37" s="71"/>
      <c r="E37" s="67"/>
      <c r="F37" s="67"/>
      <c r="G37" s="67"/>
      <c r="H37" s="67"/>
      <c r="I37" s="67"/>
      <c r="J37" s="70">
        <f>SUM(J38:J39)</f>
        <v>0</v>
      </c>
      <c r="K37" s="70">
        <f>SUM(K38:K39)</f>
        <v>0</v>
      </c>
      <c r="L37" s="466"/>
    </row>
    <row r="38" spans="1:12" s="40" customFormat="1" ht="13.5" x14ac:dyDescent="0.15">
      <c r="A38" s="46"/>
      <c r="B38" s="40" t="s">
        <v>391</v>
      </c>
      <c r="D38" s="44"/>
      <c r="E38" s="40" t="s">
        <v>25</v>
      </c>
      <c r="I38" s="45" t="s">
        <v>96</v>
      </c>
      <c r="J38" s="47"/>
      <c r="K38" s="48">
        <f>J38</f>
        <v>0</v>
      </c>
      <c r="L38" s="466"/>
    </row>
    <row r="39" spans="1:12" s="40" customFormat="1" ht="13.5" x14ac:dyDescent="0.15">
      <c r="A39" s="46"/>
      <c r="D39" s="44"/>
      <c r="I39" s="45"/>
      <c r="J39" s="47"/>
      <c r="K39" s="48">
        <f>J39</f>
        <v>0</v>
      </c>
      <c r="L39" s="466"/>
    </row>
    <row r="40" spans="1:12" s="40" customFormat="1" ht="13.5" x14ac:dyDescent="0.15">
      <c r="A40" s="360" t="s">
        <v>83</v>
      </c>
      <c r="B40" s="67"/>
      <c r="C40" s="67"/>
      <c r="D40" s="68"/>
      <c r="E40" s="67"/>
      <c r="F40" s="67"/>
      <c r="G40" s="67"/>
      <c r="H40" s="67"/>
      <c r="I40" s="67"/>
      <c r="J40" s="70">
        <f>SUM(J41:J50)</f>
        <v>0</v>
      </c>
      <c r="K40" s="70">
        <f>SUM(K41:K50)</f>
        <v>0</v>
      </c>
      <c r="L40" s="466"/>
    </row>
    <row r="41" spans="1:12" s="40" customFormat="1" ht="13.5" x14ac:dyDescent="0.15">
      <c r="A41" s="307" t="s">
        <v>196</v>
      </c>
      <c r="C41" s="40" t="s">
        <v>93</v>
      </c>
      <c r="D41" s="44"/>
      <c r="E41" s="40" t="s">
        <v>25</v>
      </c>
      <c r="F41" s="40" t="s">
        <v>94</v>
      </c>
      <c r="H41" s="40" t="s">
        <v>114</v>
      </c>
      <c r="I41" s="45" t="s">
        <v>96</v>
      </c>
      <c r="J41" s="47">
        <f>D41*G41</f>
        <v>0</v>
      </c>
      <c r="K41" s="48">
        <f t="shared" ref="K41:K50" si="5">J41</f>
        <v>0</v>
      </c>
      <c r="L41" s="466"/>
    </row>
    <row r="42" spans="1:12" s="40" customFormat="1" ht="13.5" x14ac:dyDescent="0.15">
      <c r="A42" s="307" t="s">
        <v>197</v>
      </c>
      <c r="D42" s="44"/>
      <c r="I42" s="45"/>
      <c r="J42" s="47"/>
      <c r="K42" s="48">
        <f t="shared" si="5"/>
        <v>0</v>
      </c>
      <c r="L42" s="466"/>
    </row>
    <row r="43" spans="1:12" s="40" customFormat="1" ht="13.5" x14ac:dyDescent="0.15">
      <c r="A43" s="307" t="s">
        <v>202</v>
      </c>
      <c r="D43" s="44"/>
      <c r="I43" s="45"/>
      <c r="J43" s="47"/>
      <c r="K43" s="48">
        <f t="shared" si="5"/>
        <v>0</v>
      </c>
      <c r="L43" s="466"/>
    </row>
    <row r="44" spans="1:12" s="40" customFormat="1" ht="13.5" x14ac:dyDescent="0.15">
      <c r="A44" s="307" t="s">
        <v>201</v>
      </c>
      <c r="C44" s="40" t="s">
        <v>93</v>
      </c>
      <c r="D44" s="44"/>
      <c r="E44" s="40" t="s">
        <v>25</v>
      </c>
      <c r="F44" s="40" t="s">
        <v>94</v>
      </c>
      <c r="H44" s="40" t="s">
        <v>114</v>
      </c>
      <c r="I44" s="45" t="s">
        <v>96</v>
      </c>
      <c r="J44" s="47">
        <f>D44*G44</f>
        <v>0</v>
      </c>
      <c r="K44" s="48">
        <f t="shared" si="5"/>
        <v>0</v>
      </c>
      <c r="L44" s="466"/>
    </row>
    <row r="45" spans="1:12" s="40" customFormat="1" ht="13.5" x14ac:dyDescent="0.15">
      <c r="A45" s="307" t="s">
        <v>200</v>
      </c>
      <c r="D45" s="44"/>
      <c r="I45" s="45"/>
      <c r="J45" s="47"/>
      <c r="K45" s="48">
        <f t="shared" si="5"/>
        <v>0</v>
      </c>
      <c r="L45" s="466"/>
    </row>
    <row r="46" spans="1:12" s="40" customFormat="1" ht="13.5" x14ac:dyDescent="0.15">
      <c r="A46" s="307" t="s">
        <v>199</v>
      </c>
      <c r="D46" s="44"/>
      <c r="I46" s="45"/>
      <c r="J46" s="47"/>
      <c r="K46" s="48">
        <f t="shared" si="5"/>
        <v>0</v>
      </c>
      <c r="L46" s="466"/>
    </row>
    <row r="47" spans="1:12" s="40" customFormat="1" ht="13.5" x14ac:dyDescent="0.15">
      <c r="A47" s="307" t="s">
        <v>198</v>
      </c>
      <c r="D47" s="44"/>
      <c r="I47" s="45"/>
      <c r="J47" s="47"/>
      <c r="K47" s="48">
        <f t="shared" si="5"/>
        <v>0</v>
      </c>
      <c r="L47" s="466"/>
    </row>
    <row r="48" spans="1:12" s="40" customFormat="1" ht="13.5" x14ac:dyDescent="0.15">
      <c r="A48" s="46" t="s">
        <v>194</v>
      </c>
      <c r="B48" s="40" t="s">
        <v>115</v>
      </c>
      <c r="D48" s="44"/>
      <c r="I48" s="45"/>
      <c r="J48" s="47"/>
      <c r="K48" s="48">
        <f t="shared" si="5"/>
        <v>0</v>
      </c>
      <c r="L48" s="466"/>
    </row>
    <row r="49" spans="1:12" s="40" customFormat="1" ht="13.5" x14ac:dyDescent="0.15">
      <c r="A49" s="46"/>
      <c r="B49" s="40" t="s">
        <v>116</v>
      </c>
      <c r="D49" s="44"/>
      <c r="I49" s="45"/>
      <c r="J49" s="47"/>
      <c r="K49" s="48">
        <f t="shared" si="5"/>
        <v>0</v>
      </c>
      <c r="L49" s="466"/>
    </row>
    <row r="50" spans="1:12" s="40" customFormat="1" ht="13.5" x14ac:dyDescent="0.15">
      <c r="A50" s="46" t="s">
        <v>195</v>
      </c>
      <c r="D50" s="44"/>
      <c r="I50" s="45"/>
      <c r="J50" s="47"/>
      <c r="K50" s="48">
        <f t="shared" si="5"/>
        <v>0</v>
      </c>
      <c r="L50" s="466"/>
    </row>
    <row r="51" spans="1:12" s="55" customFormat="1" ht="14.25" thickBot="1" x14ac:dyDescent="0.2">
      <c r="A51" s="362" t="s">
        <v>151</v>
      </c>
      <c r="B51" s="205" t="s">
        <v>402</v>
      </c>
      <c r="C51" s="75">
        <v>0</v>
      </c>
      <c r="D51" s="76" t="s">
        <v>401</v>
      </c>
      <c r="E51" s="75"/>
      <c r="F51" s="75"/>
      <c r="G51" s="75"/>
      <c r="H51" s="75"/>
      <c r="I51" s="77"/>
      <c r="J51" s="78">
        <f>ROUNDDOWN((J6+J20+J27)*C51%,-3)</f>
        <v>0</v>
      </c>
      <c r="K51" s="79">
        <f>ROUNDDOWN((K6+K20+K27)*C51%,-3)</f>
        <v>0</v>
      </c>
      <c r="L51" s="462"/>
    </row>
    <row r="52" spans="1:12" s="55" customFormat="1" ht="14.25" thickBot="1" x14ac:dyDescent="0.2">
      <c r="A52" s="363" t="s">
        <v>152</v>
      </c>
      <c r="B52" s="56"/>
      <c r="C52" s="51"/>
      <c r="D52" s="52"/>
      <c r="E52" s="51"/>
      <c r="F52" s="51"/>
      <c r="G52" s="51"/>
      <c r="H52" s="51"/>
      <c r="I52" s="53"/>
      <c r="J52" s="54">
        <f>SUM(J6,J20,J27,J51)</f>
        <v>0</v>
      </c>
      <c r="K52" s="54">
        <f>SUM(K6,K20,K27,K51)</f>
        <v>0</v>
      </c>
      <c r="L52" s="57">
        <f>ROUNDDOWN((K52)*A55,-3)</f>
        <v>0</v>
      </c>
    </row>
    <row r="53" spans="1:12" s="55" customFormat="1" ht="13.5" x14ac:dyDescent="0.15">
      <c r="A53" s="363" t="s">
        <v>153</v>
      </c>
      <c r="B53" s="58">
        <v>10</v>
      </c>
      <c r="C53" s="51"/>
      <c r="D53" s="52"/>
      <c r="E53" s="51"/>
      <c r="F53" s="51"/>
      <c r="G53" s="51"/>
      <c r="H53" s="51"/>
      <c r="I53" s="53"/>
      <c r="J53" s="54">
        <f>ROUNDDOWN(J52*B53%,0)</f>
        <v>0</v>
      </c>
      <c r="K53" s="459"/>
      <c r="L53" s="461"/>
    </row>
    <row r="54" spans="1:12" s="55" customFormat="1" ht="14.25" thickBot="1" x14ac:dyDescent="0.2">
      <c r="A54" s="364" t="s">
        <v>154</v>
      </c>
      <c r="B54" s="59"/>
      <c r="C54" s="59"/>
      <c r="D54" s="59"/>
      <c r="E54" s="59"/>
      <c r="F54" s="59"/>
      <c r="G54" s="59"/>
      <c r="H54" s="59"/>
      <c r="I54" s="59"/>
      <c r="J54" s="60">
        <f>SUM(J52:J53)</f>
        <v>0</v>
      </c>
      <c r="K54" s="460"/>
      <c r="L54" s="462"/>
    </row>
    <row r="55" spans="1:12" s="55" customFormat="1" ht="13.5" x14ac:dyDescent="0.15">
      <c r="A55" s="253">
        <v>0.66666666666666663</v>
      </c>
      <c r="J55" s="56"/>
      <c r="K55" s="61"/>
      <c r="L55" s="62"/>
    </row>
    <row r="56" spans="1:12" ht="20.100000000000001" customHeight="1" x14ac:dyDescent="0.15">
      <c r="A56" s="463" t="s">
        <v>143</v>
      </c>
      <c r="B56" s="463"/>
      <c r="C56" s="463"/>
      <c r="D56" s="463"/>
      <c r="E56" s="463"/>
      <c r="F56" s="463"/>
      <c r="G56" s="463"/>
      <c r="H56" s="463"/>
      <c r="I56" s="463"/>
      <c r="J56" s="463"/>
      <c r="K56" s="463"/>
      <c r="L56" s="463"/>
    </row>
    <row r="57" spans="1:12" ht="30" customHeight="1" x14ac:dyDescent="0.15">
      <c r="A57" s="443" t="s">
        <v>192</v>
      </c>
      <c r="B57" s="443"/>
      <c r="C57" s="443"/>
      <c r="D57" s="443"/>
      <c r="E57" s="443"/>
      <c r="F57" s="443"/>
      <c r="G57" s="443"/>
      <c r="H57" s="443"/>
      <c r="I57" s="443"/>
      <c r="J57" s="443"/>
      <c r="K57" s="443"/>
      <c r="L57" s="443"/>
    </row>
    <row r="58" spans="1:12" ht="19.5" customHeight="1" x14ac:dyDescent="0.15">
      <c r="A58" s="464" t="s">
        <v>193</v>
      </c>
      <c r="B58" s="464"/>
      <c r="C58" s="464"/>
      <c r="D58" s="464"/>
      <c r="E58" s="464"/>
      <c r="F58" s="464"/>
      <c r="G58" s="464"/>
      <c r="H58" s="464"/>
      <c r="I58" s="464"/>
      <c r="J58" s="464"/>
      <c r="K58" s="464"/>
      <c r="L58" s="464"/>
    </row>
    <row r="59" spans="1:12" ht="19.5" customHeight="1" x14ac:dyDescent="0.15">
      <c r="A59" s="55"/>
      <c r="K59" s="293" t="s">
        <v>413</v>
      </c>
      <c r="L59" s="358" t="s">
        <v>430</v>
      </c>
    </row>
    <row r="60" spans="1:12" ht="19.5" customHeight="1" x14ac:dyDescent="0.15">
      <c r="A60" s="63"/>
    </row>
  </sheetData>
  <sheetProtection sheet="1" formatCells="0" formatColumns="0" formatRows="0" insertColumns="0" insertRows="0" insertHyperlinks="0" deleteColumns="0" deleteRows="0" sort="0" autoFilter="0" pivotTables="0"/>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9BE6-DD77-47B1-9796-B971B00A9262}">
  <sheetPr>
    <tabColor rgb="FF00B050"/>
  </sheetPr>
  <dimension ref="A1:M60"/>
  <sheetViews>
    <sheetView zoomScale="85" zoomScaleNormal="85" workbookViewId="0">
      <selection activeCell="A3" sqref="A3"/>
    </sheetView>
  </sheetViews>
  <sheetFormatPr defaultRowHeight="19.5" customHeight="1" x14ac:dyDescent="0.15"/>
  <cols>
    <col min="1" max="1" width="23.875" style="37" bestFit="1" customWidth="1"/>
    <col min="2" max="2" width="21.375" style="37" bestFit="1" customWidth="1"/>
    <col min="3" max="3" width="3.375" style="37" bestFit="1" customWidth="1"/>
    <col min="4" max="4" width="11.875" style="38" bestFit="1" customWidth="1"/>
    <col min="5" max="6" width="3.375" style="37" bestFit="1" customWidth="1"/>
    <col min="7" max="7" width="4.5" style="37" bestFit="1" customWidth="1"/>
    <col min="8" max="8" width="4.75" style="37" bestFit="1" customWidth="1"/>
    <col min="9" max="9" width="3.375" style="37" bestFit="1" customWidth="1"/>
    <col min="10" max="11" width="21.125" style="38" customWidth="1"/>
    <col min="12" max="12" width="21.125" style="37" customWidth="1"/>
    <col min="13" max="13" width="9.25" style="37" bestFit="1" customWidth="1"/>
    <col min="14" max="16384" width="9" style="37"/>
  </cols>
  <sheetData>
    <row r="1" spans="1:12" ht="19.5" customHeight="1" x14ac:dyDescent="0.15">
      <c r="A1" s="232"/>
      <c r="L1" s="39" t="s">
        <v>71</v>
      </c>
    </row>
    <row r="2" spans="1:12" ht="19.5" customHeight="1" x14ac:dyDescent="0.15">
      <c r="A2" s="469" t="s">
        <v>207</v>
      </c>
      <c r="B2" s="469"/>
      <c r="C2" s="469"/>
      <c r="D2" s="469"/>
      <c r="E2" s="469"/>
      <c r="F2" s="469"/>
      <c r="G2" s="469"/>
      <c r="H2" s="469"/>
      <c r="I2" s="469"/>
      <c r="J2" s="469"/>
      <c r="K2" s="469"/>
      <c r="L2" s="469"/>
    </row>
    <row r="3" spans="1:12" ht="19.5" customHeight="1" x14ac:dyDescent="0.15">
      <c r="B3" s="457"/>
      <c r="C3" s="457"/>
      <c r="D3" s="457"/>
      <c r="E3" s="457"/>
      <c r="F3" s="457"/>
      <c r="G3" s="457"/>
      <c r="H3" s="457"/>
      <c r="I3" s="458"/>
      <c r="J3" s="458"/>
      <c r="K3" s="458"/>
      <c r="L3" s="458"/>
    </row>
    <row r="4" spans="1:12" s="40" customFormat="1" ht="19.5" customHeight="1" thickBot="1" x14ac:dyDescent="0.2">
      <c r="A4" s="470" t="str">
        <f>"（４）"&amp;情報項目シート!C48&amp;"　　項目別明細表(2029年度）"</f>
        <v>（４）　　項目別明細表(2029年度）</v>
      </c>
      <c r="B4" s="470"/>
      <c r="C4" s="470"/>
      <c r="D4" s="470"/>
      <c r="E4" s="470"/>
      <c r="F4" s="470"/>
      <c r="G4" s="470"/>
      <c r="H4" s="470"/>
      <c r="I4" s="470"/>
      <c r="J4" s="470"/>
      <c r="K4" s="470"/>
    </row>
    <row r="5" spans="1:12" s="40" customFormat="1" ht="13.5" x14ac:dyDescent="0.15">
      <c r="A5" s="471" t="s">
        <v>89</v>
      </c>
      <c r="B5" s="472"/>
      <c r="C5" s="472"/>
      <c r="D5" s="472"/>
      <c r="E5" s="472"/>
      <c r="F5" s="472"/>
      <c r="G5" s="472"/>
      <c r="H5" s="472"/>
      <c r="I5" s="473"/>
      <c r="J5" s="41" t="s">
        <v>57</v>
      </c>
      <c r="K5" s="42" t="s">
        <v>34</v>
      </c>
      <c r="L5" s="43" t="s">
        <v>91</v>
      </c>
    </row>
    <row r="6" spans="1:12" s="40" customFormat="1" ht="13.5" x14ac:dyDescent="0.15">
      <c r="A6" s="359" t="s">
        <v>74</v>
      </c>
      <c r="B6" s="64"/>
      <c r="C6" s="64"/>
      <c r="D6" s="65"/>
      <c r="E6" s="64"/>
      <c r="F6" s="64"/>
      <c r="G6" s="64"/>
      <c r="H6" s="64"/>
      <c r="I6" s="64"/>
      <c r="J6" s="66">
        <f>SUM(J7,J10,J17)</f>
        <v>0</v>
      </c>
      <c r="K6" s="66">
        <f>SUM(K7,K10,K17)</f>
        <v>0</v>
      </c>
      <c r="L6" s="465"/>
    </row>
    <row r="7" spans="1:12" s="40" customFormat="1" ht="13.5" x14ac:dyDescent="0.15">
      <c r="A7" s="360" t="s">
        <v>75</v>
      </c>
      <c r="B7" s="67"/>
      <c r="C7" s="67"/>
      <c r="D7" s="68"/>
      <c r="E7" s="67"/>
      <c r="F7" s="67"/>
      <c r="G7" s="67"/>
      <c r="H7" s="67"/>
      <c r="I7" s="69"/>
      <c r="J7" s="70">
        <f>SUM(J8:J9)</f>
        <v>0</v>
      </c>
      <c r="K7" s="70">
        <f>SUM(K8:K9)</f>
        <v>0</v>
      </c>
      <c r="L7" s="466"/>
    </row>
    <row r="8" spans="1:12" s="40" customFormat="1" ht="13.5" x14ac:dyDescent="0.15">
      <c r="A8" s="46"/>
      <c r="B8" s="40" t="s">
        <v>92</v>
      </c>
      <c r="C8" s="40" t="s">
        <v>93</v>
      </c>
      <c r="D8" s="44"/>
      <c r="E8" s="40" t="s">
        <v>25</v>
      </c>
      <c r="F8" s="40" t="s">
        <v>94</v>
      </c>
      <c r="G8" s="40">
        <v>1</v>
      </c>
      <c r="H8" s="40" t="s">
        <v>95</v>
      </c>
      <c r="I8" s="45" t="s">
        <v>96</v>
      </c>
      <c r="J8" s="47"/>
      <c r="K8" s="48">
        <f>J8</f>
        <v>0</v>
      </c>
      <c r="L8" s="466"/>
    </row>
    <row r="9" spans="1:12" s="40" customFormat="1" ht="13.5" x14ac:dyDescent="0.15">
      <c r="A9" s="46"/>
      <c r="D9" s="44"/>
      <c r="I9" s="45"/>
      <c r="J9" s="47"/>
      <c r="K9" s="48">
        <f>J9</f>
        <v>0</v>
      </c>
      <c r="L9" s="466"/>
    </row>
    <row r="10" spans="1:12" s="40" customFormat="1" ht="13.5" x14ac:dyDescent="0.15">
      <c r="A10" s="467" t="s">
        <v>76</v>
      </c>
      <c r="B10" s="468"/>
      <c r="C10" s="67"/>
      <c r="D10" s="71"/>
      <c r="E10" s="67"/>
      <c r="F10" s="67"/>
      <c r="G10" s="67"/>
      <c r="H10" s="67"/>
      <c r="I10" s="67"/>
      <c r="J10" s="70">
        <f>SUM(J11:J16)</f>
        <v>0</v>
      </c>
      <c r="K10" s="70">
        <f>SUM(K11:K16)</f>
        <v>0</v>
      </c>
      <c r="L10" s="466"/>
    </row>
    <row r="11" spans="1:12" s="40" customFormat="1" ht="13.5" x14ac:dyDescent="0.15">
      <c r="A11" s="46"/>
      <c r="B11" s="40" t="s">
        <v>97</v>
      </c>
      <c r="C11" s="40" t="s">
        <v>93</v>
      </c>
      <c r="D11" s="44"/>
      <c r="E11" s="40" t="s">
        <v>25</v>
      </c>
      <c r="F11" s="40" t="s">
        <v>94</v>
      </c>
      <c r="H11" s="40" t="s">
        <v>95</v>
      </c>
      <c r="I11" s="45" t="s">
        <v>96</v>
      </c>
      <c r="J11" s="47">
        <f>D11*G11</f>
        <v>0</v>
      </c>
      <c r="K11" s="48">
        <f t="shared" ref="K11:K18" si="0">J11</f>
        <v>0</v>
      </c>
      <c r="L11" s="466"/>
    </row>
    <row r="12" spans="1:12" s="40" customFormat="1" ht="13.5" x14ac:dyDescent="0.15">
      <c r="A12" s="46"/>
      <c r="B12" s="40" t="s">
        <v>98</v>
      </c>
      <c r="C12" s="40" t="s">
        <v>93</v>
      </c>
      <c r="D12" s="44"/>
      <c r="E12" s="40" t="s">
        <v>25</v>
      </c>
      <c r="F12" s="40" t="s">
        <v>94</v>
      </c>
      <c r="H12" s="40" t="s">
        <v>95</v>
      </c>
      <c r="I12" s="45" t="s">
        <v>96</v>
      </c>
      <c r="J12" s="47">
        <f>D12*G12</f>
        <v>0</v>
      </c>
      <c r="K12" s="48">
        <f t="shared" si="0"/>
        <v>0</v>
      </c>
      <c r="L12" s="466"/>
    </row>
    <row r="13" spans="1:12" s="40" customFormat="1" ht="13.5" x14ac:dyDescent="0.15">
      <c r="A13" s="46"/>
      <c r="B13" s="40" t="s">
        <v>100</v>
      </c>
      <c r="D13" s="44"/>
      <c r="E13" s="40" t="s">
        <v>25</v>
      </c>
      <c r="I13" s="45" t="s">
        <v>96</v>
      </c>
      <c r="J13" s="47"/>
      <c r="K13" s="48">
        <f t="shared" si="0"/>
        <v>0</v>
      </c>
      <c r="L13" s="466"/>
    </row>
    <row r="14" spans="1:12" s="40" customFormat="1" ht="13.5" x14ac:dyDescent="0.15">
      <c r="A14" s="46"/>
      <c r="B14" s="40" t="s">
        <v>101</v>
      </c>
      <c r="D14" s="44"/>
      <c r="E14" s="40" t="s">
        <v>25</v>
      </c>
      <c r="I14" s="45" t="s">
        <v>96</v>
      </c>
      <c r="J14" s="47"/>
      <c r="K14" s="48">
        <f t="shared" si="0"/>
        <v>0</v>
      </c>
      <c r="L14" s="466"/>
    </row>
    <row r="15" spans="1:12" s="40" customFormat="1" ht="13.5" x14ac:dyDescent="0.15">
      <c r="A15" s="46"/>
      <c r="B15" s="40" t="s">
        <v>102</v>
      </c>
      <c r="D15" s="44"/>
      <c r="E15" s="40" t="s">
        <v>25</v>
      </c>
      <c r="I15" s="45" t="s">
        <v>96</v>
      </c>
      <c r="J15" s="47"/>
      <c r="K15" s="48">
        <f t="shared" si="0"/>
        <v>0</v>
      </c>
      <c r="L15" s="466"/>
    </row>
    <row r="16" spans="1:12" s="40" customFormat="1" ht="13.5" x14ac:dyDescent="0.15">
      <c r="A16" s="46"/>
      <c r="D16" s="44"/>
      <c r="I16" s="45"/>
      <c r="J16" s="47"/>
      <c r="K16" s="48">
        <f t="shared" si="0"/>
        <v>0</v>
      </c>
      <c r="L16" s="466"/>
    </row>
    <row r="17" spans="1:13" s="40" customFormat="1" ht="13.5" x14ac:dyDescent="0.15">
      <c r="A17" s="360" t="s">
        <v>77</v>
      </c>
      <c r="B17" s="67"/>
      <c r="C17" s="67"/>
      <c r="D17" s="68"/>
      <c r="E17" s="67"/>
      <c r="F17" s="67"/>
      <c r="G17" s="67"/>
      <c r="H17" s="67"/>
      <c r="I17" s="69"/>
      <c r="J17" s="70">
        <f>SUM(J18:J19)</f>
        <v>0</v>
      </c>
      <c r="K17" s="70">
        <f>SUM(K18:K19)</f>
        <v>0</v>
      </c>
      <c r="L17" s="466"/>
    </row>
    <row r="18" spans="1:13" s="40" customFormat="1" ht="13.5" x14ac:dyDescent="0.15">
      <c r="A18" s="46"/>
      <c r="B18" s="40" t="s">
        <v>104</v>
      </c>
      <c r="D18" s="44"/>
      <c r="E18" s="40" t="s">
        <v>25</v>
      </c>
      <c r="I18" s="45" t="s">
        <v>96</v>
      </c>
      <c r="J18" s="47"/>
      <c r="K18" s="48">
        <f t="shared" si="0"/>
        <v>0</v>
      </c>
      <c r="L18" s="466"/>
    </row>
    <row r="19" spans="1:13" s="40" customFormat="1" ht="13.5" x14ac:dyDescent="0.15">
      <c r="A19" s="46"/>
      <c r="B19" s="40" t="s">
        <v>105</v>
      </c>
      <c r="D19" s="44"/>
      <c r="E19" s="40" t="s">
        <v>25</v>
      </c>
      <c r="I19" s="45" t="s">
        <v>96</v>
      </c>
      <c r="J19" s="47"/>
      <c r="K19" s="48">
        <f>J19</f>
        <v>0</v>
      </c>
      <c r="L19" s="466"/>
    </row>
    <row r="20" spans="1:13" s="40" customFormat="1" ht="13.5" x14ac:dyDescent="0.15">
      <c r="A20" s="361" t="s">
        <v>35</v>
      </c>
      <c r="B20" s="72"/>
      <c r="C20" s="72"/>
      <c r="D20" s="73"/>
      <c r="E20" s="72"/>
      <c r="F20" s="72"/>
      <c r="G20" s="72"/>
      <c r="H20" s="72"/>
      <c r="I20" s="72"/>
      <c r="J20" s="74">
        <f>SUM(J21,J25)</f>
        <v>0</v>
      </c>
      <c r="K20" s="74">
        <f>SUM(K21,K25)</f>
        <v>0</v>
      </c>
      <c r="L20" s="466"/>
    </row>
    <row r="21" spans="1:13" s="40" customFormat="1" ht="13.5" x14ac:dyDescent="0.15">
      <c r="A21" s="360" t="s">
        <v>78</v>
      </c>
      <c r="B21" s="67"/>
      <c r="C21" s="67"/>
      <c r="D21" s="71"/>
      <c r="E21" s="67"/>
      <c r="F21" s="67"/>
      <c r="G21" s="67"/>
      <c r="H21" s="67"/>
      <c r="I21" s="67"/>
      <c r="J21" s="70">
        <f>SUM(J22:J24)</f>
        <v>0</v>
      </c>
      <c r="K21" s="70">
        <f>SUM(K22:K24)</f>
        <v>0</v>
      </c>
      <c r="L21" s="466"/>
    </row>
    <row r="22" spans="1:13" s="40" customFormat="1" ht="13.5" x14ac:dyDescent="0.15">
      <c r="A22" s="46"/>
      <c r="B22" s="40" t="s">
        <v>147</v>
      </c>
      <c r="C22" s="40" t="s">
        <v>93</v>
      </c>
      <c r="D22" s="44">
        <v>1830</v>
      </c>
      <c r="E22" s="40" t="s">
        <v>25</v>
      </c>
      <c r="F22" s="40" t="s">
        <v>94</v>
      </c>
      <c r="G22" s="40">
        <v>0</v>
      </c>
      <c r="H22" s="40" t="s">
        <v>95</v>
      </c>
      <c r="I22" s="45" t="s">
        <v>96</v>
      </c>
      <c r="J22" s="47">
        <f>D22*G22</f>
        <v>0</v>
      </c>
      <c r="K22" s="49">
        <f>J22</f>
        <v>0</v>
      </c>
      <c r="L22" s="466"/>
      <c r="M22" s="50"/>
    </row>
    <row r="23" spans="1:13" s="40" customFormat="1" ht="13.5" x14ac:dyDescent="0.15">
      <c r="A23" s="46"/>
      <c r="B23" s="40" t="s">
        <v>148</v>
      </c>
      <c r="C23" s="40" t="s">
        <v>93</v>
      </c>
      <c r="D23" s="44">
        <v>3530</v>
      </c>
      <c r="E23" s="40" t="s">
        <v>25</v>
      </c>
      <c r="F23" s="40" t="s">
        <v>94</v>
      </c>
      <c r="G23" s="40">
        <v>0</v>
      </c>
      <c r="H23" s="40" t="s">
        <v>95</v>
      </c>
      <c r="I23" s="45" t="s">
        <v>96</v>
      </c>
      <c r="J23" s="47">
        <f>D23*G23</f>
        <v>0</v>
      </c>
      <c r="K23" s="49">
        <f>J23</f>
        <v>0</v>
      </c>
      <c r="L23" s="466"/>
    </row>
    <row r="24" spans="1:13" s="40" customFormat="1" ht="13.5" x14ac:dyDescent="0.15">
      <c r="A24" s="46"/>
      <c r="D24" s="44"/>
      <c r="I24" s="45"/>
      <c r="J24" s="47"/>
      <c r="K24" s="49">
        <f>J24</f>
        <v>0</v>
      </c>
      <c r="L24" s="466"/>
    </row>
    <row r="25" spans="1:13" s="40" customFormat="1" ht="13.5" x14ac:dyDescent="0.15">
      <c r="A25" s="360" t="s">
        <v>79</v>
      </c>
      <c r="B25" s="67"/>
      <c r="C25" s="67"/>
      <c r="D25" s="71"/>
      <c r="E25" s="67"/>
      <c r="F25" s="67"/>
      <c r="G25" s="67"/>
      <c r="H25" s="67"/>
      <c r="I25" s="67"/>
      <c r="J25" s="70">
        <f>SUM(J26)</f>
        <v>0</v>
      </c>
      <c r="K25" s="70">
        <f>SUM(K26)</f>
        <v>0</v>
      </c>
      <c r="L25" s="466"/>
    </row>
    <row r="26" spans="1:13" s="40" customFormat="1" ht="13.5" x14ac:dyDescent="0.15">
      <c r="A26" s="46"/>
      <c r="B26" s="40" t="s">
        <v>149</v>
      </c>
      <c r="C26" s="40" t="s">
        <v>93</v>
      </c>
      <c r="D26" s="44">
        <v>8000</v>
      </c>
      <c r="E26" s="40" t="s">
        <v>25</v>
      </c>
      <c r="F26" s="40" t="s">
        <v>94</v>
      </c>
      <c r="G26" s="40">
        <v>0</v>
      </c>
      <c r="H26" s="40" t="s">
        <v>107</v>
      </c>
      <c r="I26" s="45" t="s">
        <v>96</v>
      </c>
      <c r="J26" s="47">
        <f t="shared" ref="J26" si="1">D26*G26</f>
        <v>0</v>
      </c>
      <c r="K26" s="49">
        <f>J26</f>
        <v>0</v>
      </c>
      <c r="L26" s="466"/>
    </row>
    <row r="27" spans="1:13" s="40" customFormat="1" ht="13.5" x14ac:dyDescent="0.15">
      <c r="A27" s="361" t="s">
        <v>36</v>
      </c>
      <c r="B27" s="72"/>
      <c r="C27" s="72"/>
      <c r="D27" s="73"/>
      <c r="E27" s="72"/>
      <c r="F27" s="72"/>
      <c r="G27" s="72"/>
      <c r="H27" s="72"/>
      <c r="I27" s="72"/>
      <c r="J27" s="74">
        <f>SUM(J28,J32,J37,J40)</f>
        <v>0</v>
      </c>
      <c r="K27" s="80">
        <f>SUM(K28,K32,K37,K40)</f>
        <v>0</v>
      </c>
      <c r="L27" s="466"/>
    </row>
    <row r="28" spans="1:13" s="40" customFormat="1" ht="13.5" x14ac:dyDescent="0.15">
      <c r="A28" s="360" t="s">
        <v>80</v>
      </c>
      <c r="B28" s="67"/>
      <c r="C28" s="67"/>
      <c r="D28" s="71"/>
      <c r="E28" s="67"/>
      <c r="F28" s="67"/>
      <c r="G28" s="67"/>
      <c r="H28" s="67"/>
      <c r="I28" s="67"/>
      <c r="J28" s="70">
        <f>SUM(J29:J31)</f>
        <v>0</v>
      </c>
      <c r="K28" s="70">
        <f>SUM(K29:K31)</f>
        <v>0</v>
      </c>
      <c r="L28" s="466"/>
    </row>
    <row r="29" spans="1:13" s="40" customFormat="1" ht="13.5" x14ac:dyDescent="0.15">
      <c r="A29" s="46"/>
      <c r="B29" s="40" t="s">
        <v>109</v>
      </c>
      <c r="D29" s="44"/>
      <c r="E29" s="40" t="s">
        <v>25</v>
      </c>
      <c r="I29" s="45" t="s">
        <v>96</v>
      </c>
      <c r="J29" s="47"/>
      <c r="K29" s="48">
        <f>J29</f>
        <v>0</v>
      </c>
      <c r="L29" s="466"/>
    </row>
    <row r="30" spans="1:13" s="40" customFormat="1" ht="13.5" x14ac:dyDescent="0.15">
      <c r="A30" s="46"/>
      <c r="B30" s="40" t="s">
        <v>110</v>
      </c>
      <c r="D30" s="44"/>
      <c r="E30" s="40" t="s">
        <v>25</v>
      </c>
      <c r="I30" s="45" t="s">
        <v>96</v>
      </c>
      <c r="J30" s="47"/>
      <c r="K30" s="48">
        <f>J30</f>
        <v>0</v>
      </c>
      <c r="L30" s="466"/>
    </row>
    <row r="31" spans="1:13" s="40" customFormat="1" ht="13.5" x14ac:dyDescent="0.15">
      <c r="A31" s="46"/>
      <c r="D31" s="44"/>
      <c r="I31" s="45"/>
      <c r="J31" s="47"/>
      <c r="K31" s="48">
        <f>J31</f>
        <v>0</v>
      </c>
      <c r="L31" s="466"/>
    </row>
    <row r="32" spans="1:13" s="40" customFormat="1" ht="13.5" x14ac:dyDescent="0.15">
      <c r="A32" s="360" t="s">
        <v>81</v>
      </c>
      <c r="B32" s="67"/>
      <c r="C32" s="67"/>
      <c r="D32" s="68"/>
      <c r="E32" s="67"/>
      <c r="F32" s="67"/>
      <c r="G32" s="67"/>
      <c r="H32" s="67"/>
      <c r="I32" s="67"/>
      <c r="J32" s="70">
        <f>SUM(J33:J36)</f>
        <v>0</v>
      </c>
      <c r="K32" s="70">
        <f>SUM(K33:K36)</f>
        <v>0</v>
      </c>
      <c r="L32" s="466"/>
    </row>
    <row r="33" spans="1:12" s="40" customFormat="1" ht="13.5" x14ac:dyDescent="0.15">
      <c r="A33" s="307" t="s">
        <v>111</v>
      </c>
      <c r="B33" s="266" t="s">
        <v>382</v>
      </c>
      <c r="C33" s="266" t="s">
        <v>93</v>
      </c>
      <c r="D33" s="44"/>
      <c r="E33" s="266" t="s">
        <v>25</v>
      </c>
      <c r="F33" s="266" t="s">
        <v>94</v>
      </c>
      <c r="G33" s="266"/>
      <c r="H33" s="266" t="s">
        <v>381</v>
      </c>
      <c r="I33" s="308" t="s">
        <v>96</v>
      </c>
      <c r="J33" s="47">
        <f t="shared" ref="J33:J35" si="2">D33*G33</f>
        <v>0</v>
      </c>
      <c r="K33" s="48">
        <f>J33</f>
        <v>0</v>
      </c>
      <c r="L33" s="466"/>
    </row>
    <row r="34" spans="1:12" s="40" customFormat="1" ht="13.5" x14ac:dyDescent="0.15">
      <c r="A34" s="307"/>
      <c r="B34" s="266" t="s">
        <v>383</v>
      </c>
      <c r="C34" s="266" t="s">
        <v>93</v>
      </c>
      <c r="D34" s="44"/>
      <c r="E34" s="266" t="s">
        <v>25</v>
      </c>
      <c r="F34" s="266" t="s">
        <v>94</v>
      </c>
      <c r="G34" s="266"/>
      <c r="H34" s="266" t="s">
        <v>381</v>
      </c>
      <c r="I34" s="308" t="s">
        <v>96</v>
      </c>
      <c r="J34" s="47">
        <f t="shared" si="2"/>
        <v>0</v>
      </c>
      <c r="K34" s="48">
        <f t="shared" ref="K34:K35" si="3">J34</f>
        <v>0</v>
      </c>
      <c r="L34" s="466"/>
    </row>
    <row r="35" spans="1:12" s="40" customFormat="1" ht="13.5" x14ac:dyDescent="0.15">
      <c r="A35" s="307" t="s">
        <v>112</v>
      </c>
      <c r="B35" s="266" t="s">
        <v>383</v>
      </c>
      <c r="C35" s="266" t="s">
        <v>93</v>
      </c>
      <c r="D35" s="44"/>
      <c r="E35" s="266" t="s">
        <v>25</v>
      </c>
      <c r="F35" s="266" t="s">
        <v>94</v>
      </c>
      <c r="G35" s="266"/>
      <c r="H35" s="266" t="s">
        <v>381</v>
      </c>
      <c r="I35" s="308" t="s">
        <v>96</v>
      </c>
      <c r="J35" s="47">
        <f t="shared" si="2"/>
        <v>0</v>
      </c>
      <c r="K35" s="48">
        <f t="shared" si="3"/>
        <v>0</v>
      </c>
      <c r="L35" s="466"/>
    </row>
    <row r="36" spans="1:12" s="40" customFormat="1" ht="13.5" x14ac:dyDescent="0.15">
      <c r="A36" s="46"/>
      <c r="D36" s="44"/>
      <c r="I36" s="45"/>
      <c r="J36" s="47"/>
      <c r="K36" s="48">
        <f t="shared" ref="K36" si="4">J36</f>
        <v>0</v>
      </c>
      <c r="L36" s="466"/>
    </row>
    <row r="37" spans="1:12" s="40" customFormat="1" ht="13.5" x14ac:dyDescent="0.15">
      <c r="A37" s="360" t="s">
        <v>82</v>
      </c>
      <c r="B37" s="67"/>
      <c r="C37" s="67"/>
      <c r="D37" s="71"/>
      <c r="E37" s="67"/>
      <c r="F37" s="67"/>
      <c r="G37" s="67"/>
      <c r="H37" s="67"/>
      <c r="I37" s="67"/>
      <c r="J37" s="70">
        <f>SUM(J38:J39)</f>
        <v>0</v>
      </c>
      <c r="K37" s="70">
        <f>SUM(K38:K39)</f>
        <v>0</v>
      </c>
      <c r="L37" s="466"/>
    </row>
    <row r="38" spans="1:12" s="40" customFormat="1" ht="13.5" x14ac:dyDescent="0.15">
      <c r="A38" s="46"/>
      <c r="B38" s="40" t="s">
        <v>391</v>
      </c>
      <c r="D38" s="44"/>
      <c r="E38" s="40" t="s">
        <v>25</v>
      </c>
      <c r="I38" s="45" t="s">
        <v>96</v>
      </c>
      <c r="J38" s="47"/>
      <c r="K38" s="48">
        <f>J38</f>
        <v>0</v>
      </c>
      <c r="L38" s="466"/>
    </row>
    <row r="39" spans="1:12" s="40" customFormat="1" ht="13.5" x14ac:dyDescent="0.15">
      <c r="A39" s="46"/>
      <c r="D39" s="44"/>
      <c r="I39" s="45"/>
      <c r="J39" s="47"/>
      <c r="K39" s="48">
        <f>J39</f>
        <v>0</v>
      </c>
      <c r="L39" s="466"/>
    </row>
    <row r="40" spans="1:12" s="40" customFormat="1" ht="13.5" x14ac:dyDescent="0.15">
      <c r="A40" s="360" t="s">
        <v>83</v>
      </c>
      <c r="B40" s="67"/>
      <c r="C40" s="67"/>
      <c r="D40" s="68"/>
      <c r="E40" s="67"/>
      <c r="F40" s="67"/>
      <c r="G40" s="67"/>
      <c r="H40" s="67"/>
      <c r="I40" s="67"/>
      <c r="J40" s="70">
        <f>SUM(J41:J50)</f>
        <v>0</v>
      </c>
      <c r="K40" s="70">
        <f>SUM(K41:K50)</f>
        <v>0</v>
      </c>
      <c r="L40" s="466"/>
    </row>
    <row r="41" spans="1:12" s="40" customFormat="1" ht="13.5" x14ac:dyDescent="0.15">
      <c r="A41" s="307" t="s">
        <v>196</v>
      </c>
      <c r="C41" s="40" t="s">
        <v>93</v>
      </c>
      <c r="D41" s="44"/>
      <c r="E41" s="40" t="s">
        <v>25</v>
      </c>
      <c r="F41" s="40" t="s">
        <v>94</v>
      </c>
      <c r="H41" s="40" t="s">
        <v>114</v>
      </c>
      <c r="I41" s="45" t="s">
        <v>96</v>
      </c>
      <c r="J41" s="47">
        <f>D41*G41</f>
        <v>0</v>
      </c>
      <c r="K41" s="48">
        <f t="shared" ref="K41:K50" si="5">J41</f>
        <v>0</v>
      </c>
      <c r="L41" s="466"/>
    </row>
    <row r="42" spans="1:12" s="40" customFormat="1" ht="13.5" x14ac:dyDescent="0.15">
      <c r="A42" s="307" t="s">
        <v>197</v>
      </c>
      <c r="D42" s="44"/>
      <c r="I42" s="45"/>
      <c r="J42" s="47"/>
      <c r="K42" s="48">
        <f t="shared" si="5"/>
        <v>0</v>
      </c>
      <c r="L42" s="466"/>
    </row>
    <row r="43" spans="1:12" s="40" customFormat="1" ht="13.5" x14ac:dyDescent="0.15">
      <c r="A43" s="307" t="s">
        <v>202</v>
      </c>
      <c r="D43" s="44"/>
      <c r="I43" s="45"/>
      <c r="J43" s="47"/>
      <c r="K43" s="48">
        <f t="shared" si="5"/>
        <v>0</v>
      </c>
      <c r="L43" s="466"/>
    </row>
    <row r="44" spans="1:12" s="40" customFormat="1" ht="13.5" x14ac:dyDescent="0.15">
      <c r="A44" s="307" t="s">
        <v>201</v>
      </c>
      <c r="C44" s="40" t="s">
        <v>93</v>
      </c>
      <c r="D44" s="44"/>
      <c r="E44" s="40" t="s">
        <v>25</v>
      </c>
      <c r="F44" s="40" t="s">
        <v>94</v>
      </c>
      <c r="H44" s="40" t="s">
        <v>114</v>
      </c>
      <c r="I44" s="45" t="s">
        <v>96</v>
      </c>
      <c r="J44" s="47">
        <f>D44*G44</f>
        <v>0</v>
      </c>
      <c r="K44" s="48">
        <f t="shared" si="5"/>
        <v>0</v>
      </c>
      <c r="L44" s="466"/>
    </row>
    <row r="45" spans="1:12" s="40" customFormat="1" ht="13.5" x14ac:dyDescent="0.15">
      <c r="A45" s="307" t="s">
        <v>200</v>
      </c>
      <c r="D45" s="44"/>
      <c r="I45" s="45"/>
      <c r="J45" s="47"/>
      <c r="K45" s="48">
        <f t="shared" si="5"/>
        <v>0</v>
      </c>
      <c r="L45" s="466"/>
    </row>
    <row r="46" spans="1:12" s="40" customFormat="1" ht="13.5" x14ac:dyDescent="0.15">
      <c r="A46" s="307" t="s">
        <v>199</v>
      </c>
      <c r="D46" s="44"/>
      <c r="I46" s="45"/>
      <c r="J46" s="47"/>
      <c r="K46" s="48">
        <f t="shared" si="5"/>
        <v>0</v>
      </c>
      <c r="L46" s="466"/>
    </row>
    <row r="47" spans="1:12" s="40" customFormat="1" ht="13.5" x14ac:dyDescent="0.15">
      <c r="A47" s="307" t="s">
        <v>198</v>
      </c>
      <c r="D47" s="44"/>
      <c r="I47" s="45"/>
      <c r="J47" s="47"/>
      <c r="K47" s="48">
        <f t="shared" si="5"/>
        <v>0</v>
      </c>
      <c r="L47" s="466"/>
    </row>
    <row r="48" spans="1:12" s="40" customFormat="1" ht="13.5" x14ac:dyDescent="0.15">
      <c r="A48" s="46" t="s">
        <v>194</v>
      </c>
      <c r="B48" s="40" t="s">
        <v>115</v>
      </c>
      <c r="D48" s="44"/>
      <c r="I48" s="45"/>
      <c r="J48" s="47"/>
      <c r="K48" s="48">
        <f t="shared" si="5"/>
        <v>0</v>
      </c>
      <c r="L48" s="466"/>
    </row>
    <row r="49" spans="1:12" s="40" customFormat="1" ht="13.5" x14ac:dyDescent="0.15">
      <c r="A49" s="46"/>
      <c r="B49" s="40" t="s">
        <v>116</v>
      </c>
      <c r="D49" s="44"/>
      <c r="I49" s="45"/>
      <c r="J49" s="47"/>
      <c r="K49" s="48">
        <f t="shared" si="5"/>
        <v>0</v>
      </c>
      <c r="L49" s="466"/>
    </row>
    <row r="50" spans="1:12" s="40" customFormat="1" ht="13.5" x14ac:dyDescent="0.15">
      <c r="A50" s="46" t="s">
        <v>195</v>
      </c>
      <c r="D50" s="44"/>
      <c r="I50" s="45"/>
      <c r="J50" s="47"/>
      <c r="K50" s="48">
        <f t="shared" si="5"/>
        <v>0</v>
      </c>
      <c r="L50" s="466"/>
    </row>
    <row r="51" spans="1:12" s="55" customFormat="1" ht="14.25" thickBot="1" x14ac:dyDescent="0.2">
      <c r="A51" s="362" t="s">
        <v>151</v>
      </c>
      <c r="B51" s="205" t="s">
        <v>402</v>
      </c>
      <c r="C51" s="75">
        <v>0</v>
      </c>
      <c r="D51" s="76" t="s">
        <v>401</v>
      </c>
      <c r="E51" s="75"/>
      <c r="F51" s="75"/>
      <c r="G51" s="75"/>
      <c r="H51" s="75"/>
      <c r="I51" s="77"/>
      <c r="J51" s="78">
        <f>ROUNDDOWN((J6+J20+J27)*C51%,-3)</f>
        <v>0</v>
      </c>
      <c r="K51" s="79">
        <f>ROUNDDOWN((K6+K20+K27)*C51%,-3)</f>
        <v>0</v>
      </c>
      <c r="L51" s="462"/>
    </row>
    <row r="52" spans="1:12" s="55" customFormat="1" ht="14.25" thickBot="1" x14ac:dyDescent="0.2">
      <c r="A52" s="363" t="s">
        <v>152</v>
      </c>
      <c r="B52" s="56"/>
      <c r="C52" s="51"/>
      <c r="D52" s="52"/>
      <c r="E52" s="51"/>
      <c r="F52" s="51"/>
      <c r="G52" s="51"/>
      <c r="H52" s="51"/>
      <c r="I52" s="53"/>
      <c r="J52" s="54">
        <f>SUM(J6,J20,J27,J51)</f>
        <v>0</v>
      </c>
      <c r="K52" s="54">
        <f>SUM(K6,K20,K27,K51)</f>
        <v>0</v>
      </c>
      <c r="L52" s="57">
        <f>ROUNDDOWN((K52)*A55,-3)</f>
        <v>0</v>
      </c>
    </row>
    <row r="53" spans="1:12" s="55" customFormat="1" ht="13.5" x14ac:dyDescent="0.15">
      <c r="A53" s="363" t="s">
        <v>153</v>
      </c>
      <c r="B53" s="58">
        <v>10</v>
      </c>
      <c r="C53" s="51"/>
      <c r="D53" s="52"/>
      <c r="E53" s="51"/>
      <c r="F53" s="51"/>
      <c r="G53" s="51"/>
      <c r="H53" s="51"/>
      <c r="I53" s="53"/>
      <c r="J53" s="54">
        <f>ROUNDDOWN(J52*B53%,0)</f>
        <v>0</v>
      </c>
      <c r="K53" s="459"/>
      <c r="L53" s="461"/>
    </row>
    <row r="54" spans="1:12" s="55" customFormat="1" ht="14.25" thickBot="1" x14ac:dyDescent="0.2">
      <c r="A54" s="364" t="s">
        <v>154</v>
      </c>
      <c r="B54" s="59"/>
      <c r="C54" s="59"/>
      <c r="D54" s="59"/>
      <c r="E54" s="59"/>
      <c r="F54" s="59"/>
      <c r="G54" s="59"/>
      <c r="H54" s="59"/>
      <c r="I54" s="59"/>
      <c r="J54" s="60">
        <f>SUM(J52:J53)</f>
        <v>0</v>
      </c>
      <c r="K54" s="460"/>
      <c r="L54" s="462"/>
    </row>
    <row r="55" spans="1:12" s="55" customFormat="1" ht="13.5" x14ac:dyDescent="0.15">
      <c r="A55" s="253">
        <v>0.66666666666666663</v>
      </c>
      <c r="J55" s="56"/>
      <c r="K55" s="61"/>
      <c r="L55" s="62"/>
    </row>
    <row r="56" spans="1:12" ht="20.100000000000001" customHeight="1" x14ac:dyDescent="0.15">
      <c r="A56" s="463" t="s">
        <v>143</v>
      </c>
      <c r="B56" s="463"/>
      <c r="C56" s="463"/>
      <c r="D56" s="463"/>
      <c r="E56" s="463"/>
      <c r="F56" s="463"/>
      <c r="G56" s="463"/>
      <c r="H56" s="463"/>
      <c r="I56" s="463"/>
      <c r="J56" s="463"/>
      <c r="K56" s="463"/>
      <c r="L56" s="463"/>
    </row>
    <row r="57" spans="1:12" ht="30" customHeight="1" x14ac:dyDescent="0.15">
      <c r="A57" s="443" t="s">
        <v>192</v>
      </c>
      <c r="B57" s="443"/>
      <c r="C57" s="443"/>
      <c r="D57" s="443"/>
      <c r="E57" s="443"/>
      <c r="F57" s="443"/>
      <c r="G57" s="443"/>
      <c r="H57" s="443"/>
      <c r="I57" s="443"/>
      <c r="J57" s="443"/>
      <c r="K57" s="443"/>
      <c r="L57" s="443"/>
    </row>
    <row r="58" spans="1:12" ht="19.5" customHeight="1" x14ac:dyDescent="0.15">
      <c r="A58" s="464" t="s">
        <v>193</v>
      </c>
      <c r="B58" s="464"/>
      <c r="C58" s="464"/>
      <c r="D58" s="464"/>
      <c r="E58" s="464"/>
      <c r="F58" s="464"/>
      <c r="G58" s="464"/>
      <c r="H58" s="464"/>
      <c r="I58" s="464"/>
      <c r="J58" s="464"/>
      <c r="K58" s="464"/>
      <c r="L58" s="464"/>
    </row>
    <row r="59" spans="1:12" ht="19.5" customHeight="1" x14ac:dyDescent="0.15">
      <c r="A59" s="55"/>
      <c r="K59" s="293" t="s">
        <v>413</v>
      </c>
      <c r="L59" s="358" t="s">
        <v>430</v>
      </c>
    </row>
    <row r="60" spans="1:12" ht="19.5" customHeight="1" x14ac:dyDescent="0.15">
      <c r="A60" s="63"/>
    </row>
  </sheetData>
  <sheetProtection sheet="1" formatCells="0" formatColumns="0" formatRows="0" insertColumns="0" insertRows="0" insertHyperlinks="0" deleteColumns="0" deleteRows="0" sort="0" autoFilter="0" pivotTables="0"/>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09"/>
  <sheetViews>
    <sheetView view="pageBreakPreview" topLeftCell="A55" zoomScale="85" zoomScaleNormal="100" zoomScaleSheetLayoutView="85" workbookViewId="0">
      <selection activeCell="B1" sqref="B1:F1"/>
    </sheetView>
  </sheetViews>
  <sheetFormatPr defaultRowHeight="13.5" x14ac:dyDescent="0.15"/>
  <cols>
    <col min="1" max="1" width="1" style="93" customWidth="1"/>
    <col min="2" max="2" width="33.875" style="93" customWidth="1"/>
    <col min="3" max="3" width="37.5" style="162" customWidth="1"/>
    <col min="4" max="4" width="27.125" style="164" customWidth="1"/>
    <col min="5" max="5" width="34.75" style="163" customWidth="1"/>
    <col min="6" max="6" width="19.875" style="93" customWidth="1"/>
    <col min="7" max="7" width="4.5" style="93" bestFit="1" customWidth="1"/>
    <col min="8" max="16384" width="9" style="93"/>
  </cols>
  <sheetData>
    <row r="1" spans="2:9" ht="29.25" customHeight="1" thickBot="1" x14ac:dyDescent="0.2">
      <c r="B1" s="365" t="s">
        <v>224</v>
      </c>
      <c r="C1" s="366"/>
      <c r="D1" s="367"/>
      <c r="E1" s="367"/>
      <c r="F1" s="367"/>
    </row>
    <row r="2" spans="2:9" s="98" customFormat="1" ht="27.75" thickBot="1" x14ac:dyDescent="0.2">
      <c r="B2" s="94" t="s">
        <v>0</v>
      </c>
      <c r="C2" s="95" t="s">
        <v>40</v>
      </c>
      <c r="D2" s="96" t="s">
        <v>1</v>
      </c>
      <c r="E2" s="97" t="s">
        <v>2</v>
      </c>
      <c r="F2" s="97" t="s">
        <v>127</v>
      </c>
    </row>
    <row r="3" spans="2:9" ht="14.25" thickTop="1" x14ac:dyDescent="0.15">
      <c r="B3" s="99" t="s">
        <v>171</v>
      </c>
      <c r="C3" s="100" t="s">
        <v>3</v>
      </c>
      <c r="D3" s="101" t="s">
        <v>3</v>
      </c>
      <c r="E3" s="102" t="s">
        <v>4</v>
      </c>
      <c r="F3" s="103" t="s">
        <v>26</v>
      </c>
    </row>
    <row r="4" spans="2:9" ht="59.25" customHeight="1" x14ac:dyDescent="0.15">
      <c r="B4" s="99" t="s">
        <v>260</v>
      </c>
      <c r="C4" s="104"/>
      <c r="D4" s="101" t="s">
        <v>261</v>
      </c>
      <c r="E4" s="102" t="s">
        <v>262</v>
      </c>
      <c r="F4" s="105" t="s">
        <v>265</v>
      </c>
    </row>
    <row r="5" spans="2:9" x14ac:dyDescent="0.15">
      <c r="B5" s="99" t="s">
        <v>170</v>
      </c>
      <c r="C5" s="18"/>
      <c r="D5" s="209">
        <v>45813</v>
      </c>
      <c r="E5" s="102"/>
      <c r="F5" s="103" t="s">
        <v>209</v>
      </c>
    </row>
    <row r="6" spans="2:9" ht="84.75" customHeight="1" x14ac:dyDescent="0.15">
      <c r="B6" s="99" t="s">
        <v>172</v>
      </c>
      <c r="C6" s="19"/>
      <c r="D6" s="101" t="s">
        <v>5</v>
      </c>
      <c r="E6" s="102" t="s">
        <v>308</v>
      </c>
      <c r="F6" s="103" t="s">
        <v>210</v>
      </c>
    </row>
    <row r="7" spans="2:9" x14ac:dyDescent="0.15">
      <c r="B7" s="99" t="s">
        <v>6</v>
      </c>
      <c r="C7" s="19"/>
      <c r="D7" s="101" t="s">
        <v>221</v>
      </c>
      <c r="E7" s="106" t="s">
        <v>126</v>
      </c>
      <c r="F7" s="103" t="s">
        <v>211</v>
      </c>
      <c r="G7" s="93">
        <f>LEN(C7)</f>
        <v>0</v>
      </c>
    </row>
    <row r="8" spans="2:9" x14ac:dyDescent="0.15">
      <c r="B8" s="99" t="s">
        <v>415</v>
      </c>
      <c r="C8" s="19"/>
      <c r="D8" s="101" t="s">
        <v>414</v>
      </c>
      <c r="E8" s="106" t="s">
        <v>416</v>
      </c>
      <c r="F8" s="103"/>
    </row>
    <row r="9" spans="2:9" ht="54" x14ac:dyDescent="0.15">
      <c r="B9" s="107" t="s">
        <v>39</v>
      </c>
      <c r="C9" s="19"/>
      <c r="D9" s="108" t="s">
        <v>222</v>
      </c>
      <c r="E9" s="109" t="s">
        <v>128</v>
      </c>
      <c r="F9" s="110" t="s">
        <v>212</v>
      </c>
      <c r="G9" s="93">
        <f>LEN(C9)</f>
        <v>0</v>
      </c>
      <c r="I9" s="111"/>
    </row>
    <row r="10" spans="2:9" x14ac:dyDescent="0.15">
      <c r="B10" s="99" t="s">
        <v>65</v>
      </c>
      <c r="C10" s="210" t="s">
        <v>122</v>
      </c>
      <c r="D10" s="112"/>
      <c r="E10" s="113" t="s">
        <v>66</v>
      </c>
      <c r="F10" s="110" t="s">
        <v>213</v>
      </c>
    </row>
    <row r="11" spans="2:9" ht="77.25" customHeight="1" thickBot="1" x14ac:dyDescent="0.2">
      <c r="B11" s="114" t="s">
        <v>67</v>
      </c>
      <c r="C11" s="192"/>
      <c r="D11" s="115">
        <v>45747</v>
      </c>
      <c r="E11" s="116" t="s">
        <v>273</v>
      </c>
      <c r="F11" s="117" t="s">
        <v>213</v>
      </c>
    </row>
    <row r="12" spans="2:9" ht="45" customHeight="1" thickTop="1" x14ac:dyDescent="0.15">
      <c r="B12" s="118" t="s">
        <v>295</v>
      </c>
      <c r="C12" s="211">
        <f>SUM(C15+C18+C21+C24+C27)</f>
        <v>0</v>
      </c>
      <c r="D12" s="119">
        <v>300000000</v>
      </c>
      <c r="E12" s="120" t="s">
        <v>266</v>
      </c>
      <c r="F12" s="121" t="s">
        <v>214</v>
      </c>
    </row>
    <row r="13" spans="2:9" ht="45" customHeight="1" x14ac:dyDescent="0.15">
      <c r="B13" s="99" t="s">
        <v>296</v>
      </c>
      <c r="C13" s="212">
        <f>SUM(C16+C19+C22+C25+C28)</f>
        <v>0</v>
      </c>
      <c r="D13" s="123">
        <v>250000000</v>
      </c>
      <c r="E13" s="122" t="s">
        <v>267</v>
      </c>
      <c r="F13" s="103" t="s">
        <v>215</v>
      </c>
    </row>
    <row r="14" spans="2:9" ht="45" customHeight="1" thickBot="1" x14ac:dyDescent="0.2">
      <c r="B14" s="114" t="s">
        <v>297</v>
      </c>
      <c r="C14" s="213">
        <f>SUM(C17+C20+C23+C26+C29)</f>
        <v>0</v>
      </c>
      <c r="D14" s="124">
        <v>200000000</v>
      </c>
      <c r="E14" s="125" t="s">
        <v>268</v>
      </c>
      <c r="F14" s="103" t="s">
        <v>216</v>
      </c>
    </row>
    <row r="15" spans="2:9" ht="45" customHeight="1" thickTop="1" x14ac:dyDescent="0.15">
      <c r="B15" s="154" t="s">
        <v>298</v>
      </c>
      <c r="C15" s="214">
        <f>'別紙2(4)項目別明細表(助成先)【2025年度】'!J57</f>
        <v>0</v>
      </c>
      <c r="D15" s="181"/>
      <c r="E15" s="182" t="s">
        <v>392</v>
      </c>
      <c r="F15" s="121" t="s">
        <v>214</v>
      </c>
    </row>
    <row r="16" spans="2:9" ht="45" customHeight="1" x14ac:dyDescent="0.15">
      <c r="B16" s="99" t="s">
        <v>299</v>
      </c>
      <c r="C16" s="212">
        <f>'別紙2(4)項目別明細表(助成先)【2025年度】'!K57</f>
        <v>0</v>
      </c>
      <c r="D16" s="123"/>
      <c r="E16" s="122" t="s">
        <v>393</v>
      </c>
      <c r="F16" s="103" t="s">
        <v>215</v>
      </c>
    </row>
    <row r="17" spans="2:7" ht="45" customHeight="1" thickBot="1" x14ac:dyDescent="0.2">
      <c r="B17" s="114" t="s">
        <v>300</v>
      </c>
      <c r="C17" s="213">
        <f>'別紙2(4)項目別明細表(助成先)【2025年度】'!L57</f>
        <v>0</v>
      </c>
      <c r="D17" s="124"/>
      <c r="E17" s="125" t="s">
        <v>394</v>
      </c>
      <c r="F17" s="103" t="s">
        <v>216</v>
      </c>
    </row>
    <row r="18" spans="2:7" ht="45" customHeight="1" thickTop="1" x14ac:dyDescent="0.15">
      <c r="B18" s="154" t="s">
        <v>301</v>
      </c>
      <c r="C18" s="214">
        <f>'別紙2(4)項目別明細表(助成先)【2026年度】'!J57</f>
        <v>0</v>
      </c>
      <c r="D18" s="181"/>
      <c r="E18" s="182" t="s">
        <v>395</v>
      </c>
      <c r="F18" s="121" t="s">
        <v>214</v>
      </c>
    </row>
    <row r="19" spans="2:7" ht="45" customHeight="1" x14ac:dyDescent="0.15">
      <c r="B19" s="99" t="s">
        <v>302</v>
      </c>
      <c r="C19" s="212">
        <f>'別紙2(4)項目別明細表(助成先)【2026年度】'!K57</f>
        <v>0</v>
      </c>
      <c r="D19" s="123"/>
      <c r="E19" s="122" t="s">
        <v>396</v>
      </c>
      <c r="F19" s="103" t="s">
        <v>215</v>
      </c>
    </row>
    <row r="20" spans="2:7" ht="45" customHeight="1" thickBot="1" x14ac:dyDescent="0.2">
      <c r="B20" s="114" t="s">
        <v>303</v>
      </c>
      <c r="C20" s="213">
        <f>'別紙2(4)項目別明細表(助成先)【2026年度】'!L57</f>
        <v>0</v>
      </c>
      <c r="D20" s="124"/>
      <c r="E20" s="125" t="s">
        <v>397</v>
      </c>
      <c r="F20" s="103" t="s">
        <v>216</v>
      </c>
    </row>
    <row r="21" spans="2:7" ht="45" customHeight="1" thickTop="1" x14ac:dyDescent="0.15">
      <c r="B21" s="154" t="s">
        <v>338</v>
      </c>
      <c r="C21" s="214">
        <f>'別紙2(4)項目別明細表(助成先)【2027年度】'!J57</f>
        <v>0</v>
      </c>
      <c r="D21" s="181"/>
      <c r="E21" s="182" t="s">
        <v>341</v>
      </c>
      <c r="F21" s="121" t="s">
        <v>214</v>
      </c>
    </row>
    <row r="22" spans="2:7" ht="45" customHeight="1" x14ac:dyDescent="0.15">
      <c r="B22" s="99" t="s">
        <v>339</v>
      </c>
      <c r="C22" s="212">
        <f>'別紙2(4)項目別明細表(助成先)【2027年度】'!K57</f>
        <v>0</v>
      </c>
      <c r="D22" s="123"/>
      <c r="E22" s="122" t="s">
        <v>342</v>
      </c>
      <c r="F22" s="103" t="s">
        <v>215</v>
      </c>
    </row>
    <row r="23" spans="2:7" ht="45" customHeight="1" thickBot="1" x14ac:dyDescent="0.2">
      <c r="B23" s="114" t="s">
        <v>340</v>
      </c>
      <c r="C23" s="213">
        <f>'別紙2(4)項目別明細表(助成先)【2027年度】'!L57</f>
        <v>0</v>
      </c>
      <c r="D23" s="124"/>
      <c r="E23" s="125" t="s">
        <v>343</v>
      </c>
      <c r="F23" s="103" t="s">
        <v>216</v>
      </c>
    </row>
    <row r="24" spans="2:7" ht="45" customHeight="1" thickTop="1" x14ac:dyDescent="0.15">
      <c r="B24" s="154" t="s">
        <v>384</v>
      </c>
      <c r="C24" s="214">
        <f>'別紙2(4)項目別明細表(助成先)【2028年度】'!$J$57</f>
        <v>0</v>
      </c>
      <c r="D24" s="181"/>
      <c r="E24" s="182" t="s">
        <v>398</v>
      </c>
      <c r="F24" s="121" t="s">
        <v>214</v>
      </c>
    </row>
    <row r="25" spans="2:7" ht="45" customHeight="1" x14ac:dyDescent="0.15">
      <c r="B25" s="99" t="s">
        <v>385</v>
      </c>
      <c r="C25" s="212">
        <f>'別紙2(4)項目別明細表(助成先)【2028年度】'!$K$57</f>
        <v>0</v>
      </c>
      <c r="D25" s="123"/>
      <c r="E25" s="122" t="s">
        <v>399</v>
      </c>
      <c r="F25" s="103" t="s">
        <v>215</v>
      </c>
    </row>
    <row r="26" spans="2:7" ht="45" customHeight="1" thickBot="1" x14ac:dyDescent="0.2">
      <c r="B26" s="114" t="s">
        <v>386</v>
      </c>
      <c r="C26" s="213">
        <f>'別紙2(4)項目別明細表(助成先)【2028年度】'!$L$57</f>
        <v>0</v>
      </c>
      <c r="D26" s="124"/>
      <c r="E26" s="125" t="s">
        <v>400</v>
      </c>
      <c r="F26" s="103" t="s">
        <v>216</v>
      </c>
    </row>
    <row r="27" spans="2:7" ht="45" customHeight="1" thickTop="1" x14ac:dyDescent="0.15">
      <c r="B27" s="154" t="s">
        <v>417</v>
      </c>
      <c r="C27" s="214">
        <f>'別紙2(4)項目別明細表(助成先)【2029年度】'!$J$57</f>
        <v>0</v>
      </c>
      <c r="D27" s="181"/>
      <c r="E27" s="182" t="s">
        <v>425</v>
      </c>
      <c r="F27" s="121" t="s">
        <v>214</v>
      </c>
    </row>
    <row r="28" spans="2:7" ht="45" customHeight="1" x14ac:dyDescent="0.15">
      <c r="B28" s="99" t="s">
        <v>418</v>
      </c>
      <c r="C28" s="212">
        <f>'別紙2(4)項目別明細表(助成先)【2029年度】'!$K$57</f>
        <v>0</v>
      </c>
      <c r="D28" s="123"/>
      <c r="E28" s="122" t="s">
        <v>426</v>
      </c>
      <c r="F28" s="103" t="s">
        <v>215</v>
      </c>
    </row>
    <row r="29" spans="2:7" ht="45" customHeight="1" thickBot="1" x14ac:dyDescent="0.2">
      <c r="B29" s="114" t="s">
        <v>419</v>
      </c>
      <c r="C29" s="213">
        <f>'別紙2(4)項目別明細表(助成先)【2029年度】'!$L$57</f>
        <v>0</v>
      </c>
      <c r="D29" s="124"/>
      <c r="E29" s="125" t="s">
        <v>427</v>
      </c>
      <c r="F29" s="103" t="s">
        <v>216</v>
      </c>
    </row>
    <row r="30" spans="2:7" ht="27.75" customHeight="1" thickTop="1" x14ac:dyDescent="0.15">
      <c r="B30" s="118" t="s">
        <v>180</v>
      </c>
      <c r="C30" s="21"/>
      <c r="D30" s="126" t="s">
        <v>27</v>
      </c>
      <c r="E30" s="127" t="s">
        <v>309</v>
      </c>
      <c r="F30" s="121" t="s">
        <v>217</v>
      </c>
      <c r="G30" s="93">
        <f>LEN(C30)</f>
        <v>0</v>
      </c>
    </row>
    <row r="31" spans="2:7" x14ac:dyDescent="0.15">
      <c r="B31" s="99" t="s">
        <v>7</v>
      </c>
      <c r="C31" s="19"/>
      <c r="D31" s="101" t="s">
        <v>174</v>
      </c>
      <c r="E31" s="102" t="s">
        <v>8</v>
      </c>
      <c r="F31" s="103" t="s">
        <v>210</v>
      </c>
    </row>
    <row r="32" spans="2:7" ht="27" x14ac:dyDescent="0.15">
      <c r="B32" s="99" t="s">
        <v>37</v>
      </c>
      <c r="C32" s="19"/>
      <c r="D32" s="101" t="s">
        <v>9</v>
      </c>
      <c r="E32" s="102" t="s">
        <v>10</v>
      </c>
      <c r="F32" s="103" t="s">
        <v>210</v>
      </c>
    </row>
    <row r="33" spans="2:9" x14ac:dyDescent="0.15">
      <c r="B33" s="99" t="s">
        <v>11</v>
      </c>
      <c r="C33" s="19"/>
      <c r="D33" s="101" t="s">
        <v>223</v>
      </c>
      <c r="E33" s="102"/>
      <c r="F33" s="103" t="s">
        <v>210</v>
      </c>
    </row>
    <row r="34" spans="2:9" x14ac:dyDescent="0.15">
      <c r="B34" s="99" t="s">
        <v>12</v>
      </c>
      <c r="C34" s="19"/>
      <c r="D34" s="101" t="s">
        <v>125</v>
      </c>
      <c r="E34" s="102" t="s">
        <v>120</v>
      </c>
      <c r="F34" s="103" t="s">
        <v>210</v>
      </c>
      <c r="I34" s="111"/>
    </row>
    <row r="35" spans="2:9" ht="15" customHeight="1" x14ac:dyDescent="0.15">
      <c r="B35" s="99" t="s">
        <v>337</v>
      </c>
      <c r="C35" s="18"/>
      <c r="D35" s="191">
        <v>42005</v>
      </c>
      <c r="E35" s="102"/>
      <c r="F35" s="103" t="s">
        <v>244</v>
      </c>
    </row>
    <row r="36" spans="2:9" ht="27" x14ac:dyDescent="0.15">
      <c r="B36" s="99" t="s">
        <v>19</v>
      </c>
      <c r="C36" s="22"/>
      <c r="D36" s="123">
        <v>10000000000</v>
      </c>
      <c r="E36" s="102" t="s">
        <v>20</v>
      </c>
      <c r="F36" s="103" t="s">
        <v>245</v>
      </c>
    </row>
    <row r="37" spans="2:9" x14ac:dyDescent="0.15">
      <c r="B37" s="128" t="s">
        <v>32</v>
      </c>
      <c r="C37" s="23"/>
      <c r="D37" s="129">
        <v>43921</v>
      </c>
      <c r="E37" s="130" t="s">
        <v>41</v>
      </c>
      <c r="F37" s="131" t="s">
        <v>245</v>
      </c>
    </row>
    <row r="38" spans="2:9" x14ac:dyDescent="0.15">
      <c r="B38" s="132" t="s">
        <v>185</v>
      </c>
      <c r="C38" s="33"/>
      <c r="D38" s="133">
        <v>10</v>
      </c>
      <c r="E38" s="134" t="s">
        <v>68</v>
      </c>
      <c r="F38" s="371" t="s">
        <v>245</v>
      </c>
    </row>
    <row r="39" spans="2:9" x14ac:dyDescent="0.15">
      <c r="B39" s="135" t="s">
        <v>225</v>
      </c>
      <c r="C39" s="34"/>
      <c r="D39" s="136">
        <v>3</v>
      </c>
      <c r="E39" s="102" t="s">
        <v>186</v>
      </c>
      <c r="F39" s="372"/>
    </row>
    <row r="40" spans="2:9" ht="27.75" thickBot="1" x14ac:dyDescent="0.2">
      <c r="B40" s="137" t="s">
        <v>70</v>
      </c>
      <c r="C40" s="35"/>
      <c r="D40" s="138"/>
      <c r="E40" s="139" t="s">
        <v>69</v>
      </c>
      <c r="F40" s="117" t="s">
        <v>245</v>
      </c>
    </row>
    <row r="41" spans="2:9" ht="14.25" thickTop="1" x14ac:dyDescent="0.15">
      <c r="B41" s="118" t="s">
        <v>226</v>
      </c>
      <c r="C41" s="20"/>
      <c r="D41" s="126" t="s">
        <v>13</v>
      </c>
      <c r="E41" s="127"/>
      <c r="F41" s="368" t="s">
        <v>218</v>
      </c>
    </row>
    <row r="42" spans="2:9" x14ac:dyDescent="0.15">
      <c r="B42" s="99" t="s">
        <v>227</v>
      </c>
      <c r="C42" s="19"/>
      <c r="D42" s="101" t="s">
        <v>29</v>
      </c>
      <c r="E42" s="102"/>
      <c r="F42" s="369"/>
    </row>
    <row r="43" spans="2:9" x14ac:dyDescent="0.15">
      <c r="B43" s="99" t="s">
        <v>228</v>
      </c>
      <c r="C43" s="19"/>
      <c r="D43" s="101" t="s">
        <v>14</v>
      </c>
      <c r="E43" s="102"/>
      <c r="F43" s="369"/>
    </row>
    <row r="44" spans="2:9" ht="18.75" customHeight="1" x14ac:dyDescent="0.15">
      <c r="B44" s="99" t="s">
        <v>229</v>
      </c>
      <c r="C44" s="19"/>
      <c r="D44" s="101" t="s">
        <v>28</v>
      </c>
      <c r="E44" s="102" t="s">
        <v>8</v>
      </c>
      <c r="F44" s="369"/>
    </row>
    <row r="45" spans="2:9" ht="27" x14ac:dyDescent="0.15">
      <c r="B45" s="99" t="s">
        <v>30</v>
      </c>
      <c r="C45" s="19"/>
      <c r="D45" s="101" t="s">
        <v>38</v>
      </c>
      <c r="E45" s="141" t="s">
        <v>42</v>
      </c>
      <c r="F45" s="369"/>
    </row>
    <row r="46" spans="2:9" ht="18.75" customHeight="1" x14ac:dyDescent="0.15">
      <c r="B46" s="99" t="s">
        <v>15</v>
      </c>
      <c r="C46" s="19"/>
      <c r="D46" s="101" t="s">
        <v>31</v>
      </c>
      <c r="E46" s="102" t="s">
        <v>16</v>
      </c>
      <c r="F46" s="369"/>
    </row>
    <row r="47" spans="2:9" ht="18.75" customHeight="1" thickBot="1" x14ac:dyDescent="0.2">
      <c r="B47" s="114" t="s">
        <v>17</v>
      </c>
      <c r="C47" s="24"/>
      <c r="D47" s="142" t="s">
        <v>179</v>
      </c>
      <c r="E47" s="139" t="s">
        <v>18</v>
      </c>
      <c r="F47" s="370"/>
    </row>
    <row r="48" spans="2:9" ht="36.75" customHeight="1" thickTop="1" thickBot="1" x14ac:dyDescent="0.2">
      <c r="B48" s="118" t="s">
        <v>344</v>
      </c>
      <c r="C48" s="83"/>
      <c r="D48" s="126" t="s">
        <v>346</v>
      </c>
      <c r="E48" s="127" t="s">
        <v>345</v>
      </c>
      <c r="F48" s="121" t="s">
        <v>246</v>
      </c>
    </row>
    <row r="49" spans="2:7" ht="27.75" thickTop="1" x14ac:dyDescent="0.15">
      <c r="B49" s="143" t="s">
        <v>350</v>
      </c>
      <c r="C49" s="25"/>
      <c r="D49" s="144">
        <v>140000</v>
      </c>
      <c r="E49" s="375" t="s">
        <v>380</v>
      </c>
      <c r="F49" s="368" t="s">
        <v>247</v>
      </c>
    </row>
    <row r="50" spans="2:7" ht="30" customHeight="1" x14ac:dyDescent="0.15">
      <c r="B50" s="198" t="s">
        <v>351</v>
      </c>
      <c r="C50" s="199"/>
      <c r="D50" s="200">
        <v>140010</v>
      </c>
      <c r="E50" s="376"/>
      <c r="F50" s="373"/>
    </row>
    <row r="51" spans="2:7" ht="27" x14ac:dyDescent="0.15">
      <c r="B51" s="145" t="s">
        <v>352</v>
      </c>
      <c r="C51" s="26"/>
      <c r="D51" s="146"/>
      <c r="E51" s="377"/>
      <c r="F51" s="373"/>
    </row>
    <row r="52" spans="2:7" ht="31.5" customHeight="1" x14ac:dyDescent="0.15">
      <c r="B52" s="145" t="s">
        <v>310</v>
      </c>
      <c r="C52" s="26"/>
      <c r="D52" s="146"/>
      <c r="E52" s="377"/>
      <c r="F52" s="373"/>
    </row>
    <row r="53" spans="2:7" ht="27" x14ac:dyDescent="0.15">
      <c r="B53" s="145" t="s">
        <v>353</v>
      </c>
      <c r="C53" s="26"/>
      <c r="D53" s="146"/>
      <c r="E53" s="377"/>
      <c r="F53" s="373"/>
    </row>
    <row r="54" spans="2:7" ht="27" customHeight="1" x14ac:dyDescent="0.15">
      <c r="B54" s="145" t="s">
        <v>311</v>
      </c>
      <c r="C54" s="26"/>
      <c r="D54" s="146"/>
      <c r="E54" s="377"/>
      <c r="F54" s="373"/>
    </row>
    <row r="55" spans="2:7" ht="27" x14ac:dyDescent="0.15">
      <c r="B55" s="145" t="s">
        <v>354</v>
      </c>
      <c r="C55" s="26"/>
      <c r="D55" s="146"/>
      <c r="E55" s="377"/>
      <c r="F55" s="373"/>
    </row>
    <row r="56" spans="2:7" ht="27.75" customHeight="1" x14ac:dyDescent="0.15">
      <c r="B56" s="145" t="s">
        <v>312</v>
      </c>
      <c r="C56" s="26"/>
      <c r="D56" s="146"/>
      <c r="E56" s="377"/>
      <c r="F56" s="373"/>
    </row>
    <row r="57" spans="2:7" ht="27" x14ac:dyDescent="0.15">
      <c r="B57" s="145" t="s">
        <v>355</v>
      </c>
      <c r="C57" s="26"/>
      <c r="D57" s="146"/>
      <c r="E57" s="377"/>
      <c r="F57" s="373"/>
    </row>
    <row r="58" spans="2:7" ht="30" customHeight="1" x14ac:dyDescent="0.15">
      <c r="B58" s="145" t="s">
        <v>313</v>
      </c>
      <c r="C58" s="26"/>
      <c r="D58" s="148"/>
      <c r="E58" s="377"/>
      <c r="F58" s="373"/>
    </row>
    <row r="59" spans="2:7" ht="27" x14ac:dyDescent="0.15">
      <c r="B59" s="147" t="s">
        <v>356</v>
      </c>
      <c r="C59" s="26"/>
      <c r="D59" s="148"/>
      <c r="E59" s="377"/>
      <c r="F59" s="373"/>
    </row>
    <row r="60" spans="2:7" ht="29.25" customHeight="1" x14ac:dyDescent="0.15">
      <c r="B60" s="147" t="s">
        <v>314</v>
      </c>
      <c r="C60" s="197"/>
      <c r="D60" s="148"/>
      <c r="E60" s="378"/>
      <c r="F60" s="374"/>
    </row>
    <row r="61" spans="2:7" ht="27.75" thickBot="1" x14ac:dyDescent="0.2">
      <c r="B61" s="114" t="s">
        <v>21</v>
      </c>
      <c r="C61" s="27"/>
      <c r="D61" s="149" t="s">
        <v>22</v>
      </c>
      <c r="E61" s="139"/>
      <c r="F61" s="117" t="s">
        <v>248</v>
      </c>
    </row>
    <row r="62" spans="2:7" ht="28.5" thickTop="1" thickBot="1" x14ac:dyDescent="0.2">
      <c r="B62" s="150" t="s">
        <v>23</v>
      </c>
      <c r="C62" s="91"/>
      <c r="D62" s="151">
        <v>1234567890</v>
      </c>
      <c r="E62" s="152" t="s">
        <v>320</v>
      </c>
      <c r="F62" s="153" t="s">
        <v>24</v>
      </c>
      <c r="G62" s="93">
        <f>LEN(C62)</f>
        <v>0</v>
      </c>
    </row>
    <row r="63" spans="2:7" ht="40.5" customHeight="1" thickTop="1" x14ac:dyDescent="0.15">
      <c r="B63" s="183" t="s">
        <v>326</v>
      </c>
      <c r="C63" s="184"/>
      <c r="D63" s="185" t="s">
        <v>328</v>
      </c>
      <c r="E63" s="186" t="s">
        <v>323</v>
      </c>
      <c r="F63" s="140" t="s">
        <v>321</v>
      </c>
    </row>
    <row r="64" spans="2:7" ht="40.5" customHeight="1" x14ac:dyDescent="0.15">
      <c r="B64" s="99" t="s">
        <v>327</v>
      </c>
      <c r="C64" s="26"/>
      <c r="D64" s="146" t="s">
        <v>325</v>
      </c>
      <c r="E64" s="102" t="s">
        <v>324</v>
      </c>
      <c r="F64" s="103" t="s">
        <v>322</v>
      </c>
    </row>
    <row r="65" spans="2:6" ht="80.25" customHeight="1" thickBot="1" x14ac:dyDescent="0.2">
      <c r="B65" s="193" t="s">
        <v>347</v>
      </c>
      <c r="C65" s="194"/>
      <c r="D65" s="195" t="s">
        <v>348</v>
      </c>
      <c r="E65" s="196" t="s">
        <v>357</v>
      </c>
      <c r="F65" s="189" t="s">
        <v>349</v>
      </c>
    </row>
    <row r="66" spans="2:6" ht="75" customHeight="1" thickTop="1" x14ac:dyDescent="0.15">
      <c r="B66" s="154" t="s">
        <v>270</v>
      </c>
      <c r="C66" s="89"/>
      <c r="D66" s="165">
        <v>6</v>
      </c>
      <c r="E66" s="155" t="s">
        <v>319</v>
      </c>
      <c r="F66" s="156" t="s">
        <v>315</v>
      </c>
    </row>
    <row r="67" spans="2:6" ht="55.5" customHeight="1" x14ac:dyDescent="0.15">
      <c r="B67" s="154" t="s">
        <v>269</v>
      </c>
      <c r="C67" s="89"/>
      <c r="D67" s="165">
        <v>2</v>
      </c>
      <c r="E67" s="155" t="s">
        <v>317</v>
      </c>
      <c r="F67" s="156" t="s">
        <v>315</v>
      </c>
    </row>
    <row r="68" spans="2:6" ht="45" customHeight="1" x14ac:dyDescent="0.15">
      <c r="B68" s="154" t="s">
        <v>271</v>
      </c>
      <c r="C68" s="89"/>
      <c r="D68" s="165">
        <v>2</v>
      </c>
      <c r="E68" s="155" t="s">
        <v>318</v>
      </c>
      <c r="F68" s="156" t="s">
        <v>315</v>
      </c>
    </row>
    <row r="69" spans="2:6" ht="38.25" customHeight="1" thickBot="1" x14ac:dyDescent="0.2">
      <c r="B69" s="114" t="s">
        <v>272</v>
      </c>
      <c r="C69" s="90"/>
      <c r="D69" s="166">
        <v>2</v>
      </c>
      <c r="E69" s="139" t="s">
        <v>275</v>
      </c>
      <c r="F69" s="117" t="s">
        <v>315</v>
      </c>
    </row>
    <row r="70" spans="2:6" ht="31.5" customHeight="1" thickTop="1" x14ac:dyDescent="0.15">
      <c r="B70" s="154" t="s">
        <v>372</v>
      </c>
      <c r="C70" s="89"/>
      <c r="D70" s="165" t="s">
        <v>364</v>
      </c>
      <c r="E70" s="155"/>
      <c r="F70" s="156" t="s">
        <v>315</v>
      </c>
    </row>
    <row r="71" spans="2:6" ht="47.25" customHeight="1" x14ac:dyDescent="0.15">
      <c r="B71" s="154" t="s">
        <v>373</v>
      </c>
      <c r="C71" s="89"/>
      <c r="D71" s="165"/>
      <c r="E71" s="155" t="s">
        <v>371</v>
      </c>
      <c r="F71" s="156" t="s">
        <v>315</v>
      </c>
    </row>
    <row r="72" spans="2:6" ht="31.5" customHeight="1" x14ac:dyDescent="0.15">
      <c r="B72" s="154" t="s">
        <v>374</v>
      </c>
      <c r="C72" s="89"/>
      <c r="D72" s="165" t="s">
        <v>364</v>
      </c>
      <c r="E72" s="155"/>
      <c r="F72" s="156" t="s">
        <v>315</v>
      </c>
    </row>
    <row r="73" spans="2:6" ht="47.25" customHeight="1" x14ac:dyDescent="0.15">
      <c r="B73" s="154" t="s">
        <v>375</v>
      </c>
      <c r="C73" s="89"/>
      <c r="D73" s="165"/>
      <c r="E73" s="155" t="s">
        <v>371</v>
      </c>
      <c r="F73" s="156" t="s">
        <v>315</v>
      </c>
    </row>
    <row r="74" spans="2:6" ht="31.5" customHeight="1" x14ac:dyDescent="0.15">
      <c r="B74" s="154" t="s">
        <v>376</v>
      </c>
      <c r="C74" s="89"/>
      <c r="D74" s="165" t="s">
        <v>364</v>
      </c>
      <c r="E74" s="155"/>
      <c r="F74" s="156" t="s">
        <v>315</v>
      </c>
    </row>
    <row r="75" spans="2:6" ht="47.25" customHeight="1" x14ac:dyDescent="0.15">
      <c r="B75" s="154" t="s">
        <v>377</v>
      </c>
      <c r="C75" s="89"/>
      <c r="D75" s="165"/>
      <c r="E75" s="155" t="s">
        <v>371</v>
      </c>
      <c r="F75" s="156" t="s">
        <v>315</v>
      </c>
    </row>
    <row r="76" spans="2:6" ht="31.5" customHeight="1" x14ac:dyDescent="0.15">
      <c r="B76" s="154" t="s">
        <v>378</v>
      </c>
      <c r="C76" s="89"/>
      <c r="D76" s="165" t="s">
        <v>364</v>
      </c>
      <c r="E76" s="155"/>
      <c r="F76" s="156" t="s">
        <v>315</v>
      </c>
    </row>
    <row r="77" spans="2:6" ht="47.25" customHeight="1" x14ac:dyDescent="0.15">
      <c r="B77" s="154" t="s">
        <v>379</v>
      </c>
      <c r="C77" s="89"/>
      <c r="D77" s="165"/>
      <c r="E77" s="155" t="s">
        <v>371</v>
      </c>
      <c r="F77" s="156" t="s">
        <v>315</v>
      </c>
    </row>
    <row r="78" spans="2:6" ht="31.5" customHeight="1" x14ac:dyDescent="0.15">
      <c r="B78" s="154" t="s">
        <v>387</v>
      </c>
      <c r="C78" s="89"/>
      <c r="D78" s="165" t="s">
        <v>364</v>
      </c>
      <c r="E78" s="155"/>
      <c r="F78" s="156" t="s">
        <v>315</v>
      </c>
    </row>
    <row r="79" spans="2:6" ht="47.25" customHeight="1" x14ac:dyDescent="0.15">
      <c r="B79" s="154" t="s">
        <v>388</v>
      </c>
      <c r="C79" s="89"/>
      <c r="D79" s="165"/>
      <c r="E79" s="155" t="s">
        <v>371</v>
      </c>
      <c r="F79" s="156" t="s">
        <v>315</v>
      </c>
    </row>
    <row r="80" spans="2:6" ht="31.5" customHeight="1" x14ac:dyDescent="0.15">
      <c r="B80" s="154" t="s">
        <v>420</v>
      </c>
      <c r="C80" s="89"/>
      <c r="D80" s="165" t="s">
        <v>364</v>
      </c>
      <c r="E80" s="155"/>
      <c r="F80" s="156" t="s">
        <v>315</v>
      </c>
    </row>
    <row r="81" spans="2:6" ht="47.25" customHeight="1" x14ac:dyDescent="0.15">
      <c r="B81" s="154" t="s">
        <v>421</v>
      </c>
      <c r="C81" s="89"/>
      <c r="D81" s="165"/>
      <c r="E81" s="155" t="s">
        <v>371</v>
      </c>
      <c r="F81" s="156" t="s">
        <v>315</v>
      </c>
    </row>
    <row r="82" spans="2:6" ht="27" x14ac:dyDescent="0.15">
      <c r="B82" s="154" t="s">
        <v>240</v>
      </c>
      <c r="C82" s="92"/>
      <c r="D82" s="157" t="s">
        <v>243</v>
      </c>
      <c r="E82" s="155" t="s">
        <v>242</v>
      </c>
      <c r="F82" s="156"/>
    </row>
    <row r="83" spans="2:6" ht="27.75" thickBot="1" x14ac:dyDescent="0.2">
      <c r="B83" s="158" t="s">
        <v>241</v>
      </c>
      <c r="C83" s="88"/>
      <c r="D83" s="159" t="s">
        <v>243</v>
      </c>
      <c r="E83" s="160" t="s">
        <v>242</v>
      </c>
      <c r="F83" s="161"/>
    </row>
    <row r="84" spans="2:6" x14ac:dyDescent="0.15">
      <c r="E84" s="215" t="s">
        <v>407</v>
      </c>
      <c r="F84" s="187" t="s">
        <v>430</v>
      </c>
    </row>
    <row r="89" spans="2:6" x14ac:dyDescent="0.15">
      <c r="C89" s="180" t="s">
        <v>239</v>
      </c>
      <c r="D89" s="93"/>
    </row>
    <row r="90" spans="2:6" x14ac:dyDescent="0.15">
      <c r="C90" s="179" t="s">
        <v>230</v>
      </c>
      <c r="D90" s="93"/>
    </row>
    <row r="91" spans="2:6" x14ac:dyDescent="0.15">
      <c r="C91" s="179" t="s">
        <v>231</v>
      </c>
      <c r="D91" s="93"/>
    </row>
    <row r="92" spans="2:6" x14ac:dyDescent="0.15">
      <c r="C92" s="179" t="s">
        <v>232</v>
      </c>
      <c r="D92" s="93"/>
    </row>
    <row r="93" spans="2:6" x14ac:dyDescent="0.15">
      <c r="C93" s="179" t="s">
        <v>233</v>
      </c>
      <c r="D93" s="93"/>
    </row>
    <row r="94" spans="2:6" x14ac:dyDescent="0.15">
      <c r="C94" s="179" t="s">
        <v>234</v>
      </c>
      <c r="D94" s="93"/>
    </row>
    <row r="95" spans="2:6" x14ac:dyDescent="0.15">
      <c r="C95" s="179" t="s">
        <v>235</v>
      </c>
      <c r="D95" s="93"/>
    </row>
    <row r="96" spans="2:6" x14ac:dyDescent="0.15">
      <c r="C96" s="179" t="s">
        <v>236</v>
      </c>
      <c r="D96" s="93"/>
    </row>
    <row r="97" spans="3:4" x14ac:dyDescent="0.15">
      <c r="C97" s="179" t="s">
        <v>238</v>
      </c>
      <c r="D97" s="93"/>
    </row>
    <row r="98" spans="3:4" x14ac:dyDescent="0.15">
      <c r="C98" s="179" t="s">
        <v>237</v>
      </c>
      <c r="D98" s="93"/>
    </row>
    <row r="100" spans="3:4" x14ac:dyDescent="0.15">
      <c r="C100" s="162" t="s">
        <v>365</v>
      </c>
    </row>
    <row r="101" spans="3:4" x14ac:dyDescent="0.15">
      <c r="C101" s="162" t="s">
        <v>366</v>
      </c>
    </row>
    <row r="102" spans="3:4" x14ac:dyDescent="0.15">
      <c r="C102" s="162" t="s">
        <v>370</v>
      </c>
    </row>
    <row r="103" spans="3:4" x14ac:dyDescent="0.15">
      <c r="C103" s="162" t="s">
        <v>367</v>
      </c>
    </row>
    <row r="104" spans="3:4" x14ac:dyDescent="0.15">
      <c r="C104" s="162" t="s">
        <v>368</v>
      </c>
    </row>
    <row r="105" spans="3:4" x14ac:dyDescent="0.15">
      <c r="C105" s="162" t="s">
        <v>369</v>
      </c>
    </row>
    <row r="107" spans="3:4" x14ac:dyDescent="0.15">
      <c r="C107" s="162" t="s">
        <v>422</v>
      </c>
    </row>
    <row r="108" spans="3:4" x14ac:dyDescent="0.15">
      <c r="C108" s="162" t="s">
        <v>423</v>
      </c>
    </row>
    <row r="109" spans="3:4" x14ac:dyDescent="0.15">
      <c r="C109" s="162" t="s">
        <v>424</v>
      </c>
    </row>
  </sheetData>
  <sheetProtection sheet="1" formatCells="0" formatColumns="0" formatRows="0" insertColumns="0" insertRows="0" insertHyperlinks="0" deleteColumns="0" deleteRows="0" sort="0" autoFilter="0" pivotTables="0"/>
  <protectedRanges>
    <protectedRange algorithmName="SHA-512" hashValue="5b3HFbqeKRWmBeNaZcRK6TuESvJ1cPBqQybVt9lrXBOG7p8bDAi7W1oDCGQ67r/vm/0DpA8mPQ2jEEtltK4h+A==" saltValue="iSL1Eox+ln7iXaWtB16wfg==" spinCount="100000" sqref="C5:C9" name="範囲1"/>
  </protectedRanges>
  <mergeCells count="5">
    <mergeCell ref="B1:F1"/>
    <mergeCell ref="F41:F47"/>
    <mergeCell ref="F38:F39"/>
    <mergeCell ref="F49:F60"/>
    <mergeCell ref="E49:E60"/>
  </mergeCells>
  <phoneticPr fontId="4"/>
  <dataValidations count="5">
    <dataValidation type="textLength" allowBlank="1" showInputMessage="1" showErrorMessage="1" error="150文字以内としてください。" sqref="C9:C11"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 type="list" allowBlank="1" showInputMessage="1" showErrorMessage="1" sqref="C82:C83" xr:uid="{0899AD34-7B62-4125-9410-71910B9764EC}">
      <formula1>$C$90:$C$98</formula1>
    </dataValidation>
    <dataValidation type="list" allowBlank="1" showInputMessage="1" showErrorMessage="1" sqref="C70 C78 C74 C72 C76 C80" xr:uid="{2E513581-EA9F-4DA6-AF26-1E00948D321D}">
      <formula1>$C$100:$C$105</formula1>
    </dataValidation>
    <dataValidation type="list" allowBlank="1" showInputMessage="1" showErrorMessage="1" sqref="C4" xr:uid="{8D6E8C0C-76E2-449F-BB9D-538BDEC54886}">
      <formula1>$C$107:$C$109</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10"/>
  <sheetViews>
    <sheetView view="pageBreakPreview" zoomScaleNormal="100" zoomScaleSheetLayoutView="100" workbookViewId="0"/>
  </sheetViews>
  <sheetFormatPr defaultColWidth="3.625" defaultRowHeight="18" customHeight="1" x14ac:dyDescent="0.15"/>
  <cols>
    <col min="1" max="16384" width="3.625" style="167"/>
  </cols>
  <sheetData>
    <row r="1" spans="1:26" ht="18" customHeight="1" x14ac:dyDescent="0.15">
      <c r="Z1" s="224" t="s">
        <v>408</v>
      </c>
    </row>
    <row r="2" spans="1:26" ht="18" customHeight="1" x14ac:dyDescent="0.15">
      <c r="A2" s="168" t="s">
        <v>219</v>
      </c>
      <c r="B2" s="168"/>
      <c r="C2" s="168"/>
      <c r="D2" s="168"/>
      <c r="E2" s="168"/>
      <c r="F2" s="168"/>
      <c r="G2" s="168"/>
      <c r="H2" s="168"/>
      <c r="I2" s="168"/>
      <c r="J2" s="168"/>
      <c r="K2" s="168"/>
      <c r="L2" s="168"/>
      <c r="M2" s="168"/>
      <c r="N2" s="168"/>
      <c r="O2" s="168"/>
      <c r="P2" s="168"/>
      <c r="Q2" s="168"/>
      <c r="R2" s="168"/>
      <c r="S2" s="168"/>
      <c r="T2" s="168"/>
      <c r="U2" s="168"/>
      <c r="V2" s="168"/>
      <c r="W2" s="168"/>
      <c r="X2" s="168"/>
      <c r="Y2" s="168"/>
    </row>
    <row r="3" spans="1:26" ht="19.5" customHeight="1" x14ac:dyDescent="0.15">
      <c r="A3" s="402">
        <f>情報項目シート!C5</f>
        <v>0</v>
      </c>
      <c r="B3" s="402"/>
      <c r="C3" s="402"/>
      <c r="D3" s="402"/>
      <c r="E3" s="402"/>
      <c r="F3" s="402"/>
      <c r="G3" s="402"/>
      <c r="H3" s="402"/>
      <c r="I3" s="402"/>
      <c r="J3" s="402"/>
      <c r="K3" s="402"/>
      <c r="L3" s="402"/>
      <c r="M3" s="402"/>
      <c r="N3" s="402"/>
      <c r="O3" s="402"/>
      <c r="P3" s="402"/>
      <c r="Q3" s="402"/>
      <c r="R3" s="402"/>
      <c r="S3" s="402"/>
      <c r="T3" s="402"/>
      <c r="U3" s="402"/>
      <c r="V3" s="402"/>
      <c r="W3" s="402"/>
      <c r="X3" s="402"/>
      <c r="Y3" s="216"/>
    </row>
    <row r="4" spans="1:26" ht="9" customHeight="1" x14ac:dyDescent="0.15">
      <c r="A4" s="168"/>
      <c r="B4" s="168"/>
      <c r="C4" s="168"/>
      <c r="D4" s="168"/>
      <c r="E4" s="168"/>
      <c r="F4" s="168"/>
      <c r="G4" s="168"/>
      <c r="H4" s="168"/>
      <c r="I4" s="168"/>
      <c r="J4" s="168"/>
      <c r="K4" s="168"/>
      <c r="L4" s="168"/>
      <c r="M4" s="168"/>
      <c r="N4" s="168"/>
      <c r="O4" s="168"/>
      <c r="P4" s="168"/>
      <c r="Q4" s="168"/>
      <c r="R4" s="168"/>
      <c r="S4" s="168"/>
      <c r="T4" s="168"/>
      <c r="U4" s="168"/>
      <c r="V4" s="168"/>
      <c r="W4" s="168"/>
      <c r="X4" s="168"/>
      <c r="Y4" s="168"/>
    </row>
    <row r="5" spans="1:26" ht="19.5" customHeight="1" x14ac:dyDescent="0.15">
      <c r="A5" s="381" t="s">
        <v>44</v>
      </c>
      <c r="B5" s="381"/>
      <c r="C5" s="381"/>
      <c r="D5" s="381"/>
      <c r="E5" s="381"/>
      <c r="F5" s="381"/>
      <c r="G5" s="381"/>
      <c r="H5" s="381"/>
      <c r="I5" s="381"/>
      <c r="J5" s="381"/>
      <c r="K5" s="381"/>
      <c r="L5" s="381"/>
      <c r="M5" s="381"/>
      <c r="N5" s="381"/>
      <c r="O5" s="381"/>
      <c r="P5" s="381"/>
      <c r="Q5" s="381"/>
      <c r="R5" s="381"/>
      <c r="S5" s="381"/>
      <c r="T5" s="381"/>
      <c r="U5" s="381"/>
      <c r="V5" s="381"/>
      <c r="W5" s="381"/>
      <c r="X5" s="381"/>
      <c r="Y5" s="168"/>
    </row>
    <row r="6" spans="1:26" ht="19.5" customHeight="1" x14ac:dyDescent="0.15">
      <c r="A6" s="168" t="s">
        <v>121</v>
      </c>
      <c r="B6" s="168"/>
      <c r="C6" s="168"/>
      <c r="D6" s="168"/>
      <c r="E6" s="168"/>
      <c r="F6" s="168"/>
      <c r="G6" s="168"/>
      <c r="H6" s="168"/>
      <c r="I6" s="168"/>
      <c r="J6" s="168"/>
      <c r="K6" s="168"/>
      <c r="L6" s="168"/>
      <c r="M6" s="168"/>
      <c r="N6" s="168"/>
      <c r="O6" s="168"/>
      <c r="P6" s="168"/>
      <c r="Q6" s="168"/>
      <c r="R6" s="168"/>
      <c r="S6" s="168"/>
      <c r="T6" s="168"/>
      <c r="U6" s="168"/>
      <c r="V6" s="168"/>
      <c r="W6" s="168"/>
      <c r="X6" s="168"/>
      <c r="Y6" s="168"/>
    </row>
    <row r="7" spans="1:26" ht="9" customHeight="1" x14ac:dyDescent="0.15">
      <c r="A7" s="168"/>
      <c r="B7" s="168"/>
      <c r="C7" s="168"/>
      <c r="D7" s="168"/>
      <c r="E7" s="168"/>
      <c r="F7" s="168"/>
      <c r="G7" s="168"/>
      <c r="H7" s="168"/>
      <c r="I7" s="168"/>
      <c r="J7" s="168"/>
      <c r="K7" s="168"/>
      <c r="L7" s="168"/>
      <c r="M7" s="168"/>
      <c r="N7" s="168"/>
      <c r="O7" s="168"/>
      <c r="P7" s="168"/>
      <c r="Q7" s="168"/>
      <c r="R7" s="168"/>
      <c r="S7" s="168"/>
      <c r="T7" s="168"/>
      <c r="U7" s="168"/>
      <c r="V7" s="168"/>
      <c r="W7" s="168"/>
      <c r="X7" s="168"/>
      <c r="Y7" s="168"/>
    </row>
    <row r="8" spans="1:26" ht="18" customHeight="1" x14ac:dyDescent="0.15">
      <c r="A8" s="168"/>
      <c r="B8" s="168"/>
      <c r="C8" s="168"/>
      <c r="D8" s="168"/>
      <c r="E8" s="168"/>
      <c r="F8" s="168"/>
      <c r="G8" s="168"/>
      <c r="H8" s="168"/>
      <c r="I8" s="168"/>
      <c r="J8" s="381" t="s">
        <v>181</v>
      </c>
      <c r="K8" s="381"/>
      <c r="L8" s="381"/>
      <c r="M8" s="403" t="str">
        <f>"〒"&amp;情報項目シート!C31</f>
        <v>〒</v>
      </c>
      <c r="N8" s="403"/>
      <c r="O8" s="403"/>
      <c r="P8" s="403"/>
      <c r="Q8" s="403"/>
      <c r="R8" s="403"/>
      <c r="S8" s="403"/>
      <c r="T8" s="403"/>
      <c r="U8" s="403"/>
      <c r="V8" s="403"/>
      <c r="W8" s="403"/>
      <c r="X8" s="403"/>
      <c r="Y8" s="217"/>
    </row>
    <row r="9" spans="1:26" ht="19.5" customHeight="1" x14ac:dyDescent="0.15">
      <c r="A9" s="168"/>
      <c r="B9" s="168"/>
      <c r="C9" s="168"/>
      <c r="D9" s="168"/>
      <c r="E9" s="168"/>
      <c r="F9" s="168"/>
      <c r="G9" s="168"/>
      <c r="H9" s="168"/>
      <c r="I9" s="168"/>
      <c r="J9" s="168"/>
      <c r="K9" s="168"/>
      <c r="L9" s="168"/>
      <c r="M9" s="406">
        <f>情報項目シート!C32</f>
        <v>0</v>
      </c>
      <c r="N9" s="406"/>
      <c r="O9" s="406"/>
      <c r="P9" s="406"/>
      <c r="Q9" s="406"/>
      <c r="R9" s="406"/>
      <c r="S9" s="406"/>
      <c r="T9" s="406"/>
      <c r="U9" s="406"/>
      <c r="V9" s="406"/>
      <c r="W9" s="406"/>
      <c r="X9" s="406"/>
      <c r="Y9" s="218"/>
    </row>
    <row r="10" spans="1:26" ht="18" customHeight="1" x14ac:dyDescent="0.15">
      <c r="A10" s="168"/>
      <c r="B10" s="168"/>
      <c r="C10" s="168"/>
      <c r="D10" s="168"/>
      <c r="E10" s="168"/>
      <c r="F10" s="168"/>
      <c r="G10" s="168"/>
      <c r="H10" s="168"/>
      <c r="I10" s="168"/>
      <c r="J10" s="168"/>
      <c r="K10" s="168"/>
      <c r="L10" s="168"/>
      <c r="M10" s="406"/>
      <c r="N10" s="406"/>
      <c r="O10" s="406"/>
      <c r="P10" s="406"/>
      <c r="Q10" s="406"/>
      <c r="R10" s="406"/>
      <c r="S10" s="406"/>
      <c r="T10" s="406"/>
      <c r="U10" s="406"/>
      <c r="V10" s="406"/>
      <c r="W10" s="406"/>
      <c r="X10" s="406"/>
      <c r="Y10" s="218"/>
    </row>
    <row r="11" spans="1:26" ht="20.25" customHeight="1" x14ac:dyDescent="0.15">
      <c r="A11" s="168"/>
      <c r="B11" s="168"/>
      <c r="C11" s="168"/>
      <c r="D11" s="168"/>
      <c r="E11" s="168"/>
      <c r="F11" s="168"/>
      <c r="G11" s="168"/>
      <c r="H11" s="168"/>
      <c r="I11" s="168"/>
      <c r="J11" s="168"/>
      <c r="K11" s="168"/>
      <c r="L11" s="168"/>
      <c r="M11" s="379">
        <f>情報項目シート!C6</f>
        <v>0</v>
      </c>
      <c r="N11" s="405"/>
      <c r="O11" s="405"/>
      <c r="P11" s="405"/>
      <c r="Q11" s="405"/>
      <c r="R11" s="405"/>
      <c r="S11" s="405"/>
      <c r="T11" s="405"/>
      <c r="U11" s="405"/>
      <c r="V11" s="405"/>
      <c r="W11" s="405"/>
      <c r="X11" s="405"/>
      <c r="Y11" s="219"/>
    </row>
    <row r="12" spans="1:26" ht="20.25" customHeight="1" x14ac:dyDescent="0.15">
      <c r="A12" s="168"/>
      <c r="B12" s="168"/>
      <c r="C12" s="168"/>
      <c r="D12" s="168"/>
      <c r="E12" s="168"/>
      <c r="F12" s="168"/>
      <c r="G12" s="168"/>
      <c r="H12" s="168"/>
      <c r="I12" s="168"/>
      <c r="J12" s="168"/>
      <c r="K12" s="168"/>
      <c r="L12" s="168"/>
      <c r="M12" s="404" t="str">
        <f>情報項目シート!C33&amp;"  " &amp;情報項目シート!C34</f>
        <v xml:space="preserve">  </v>
      </c>
      <c r="N12" s="404"/>
      <c r="O12" s="404"/>
      <c r="P12" s="404"/>
      <c r="Q12" s="404"/>
      <c r="R12" s="404"/>
      <c r="S12" s="404"/>
      <c r="T12" s="404"/>
      <c r="U12" s="404"/>
      <c r="V12" s="404"/>
      <c r="W12" s="168"/>
      <c r="X12" s="168"/>
      <c r="Y12" s="168"/>
    </row>
    <row r="13" spans="1:26" ht="18" customHeight="1" x14ac:dyDescent="0.15">
      <c r="A13" s="168"/>
      <c r="B13" s="168"/>
      <c r="C13" s="168"/>
      <c r="D13" s="168"/>
      <c r="E13" s="168"/>
      <c r="F13" s="168"/>
      <c r="G13" s="168"/>
      <c r="H13" s="168"/>
      <c r="I13" s="168"/>
      <c r="J13" s="168"/>
      <c r="K13" s="410" t="s">
        <v>45</v>
      </c>
      <c r="L13" s="410"/>
      <c r="M13" s="410"/>
      <c r="N13" s="410"/>
      <c r="O13" s="410"/>
      <c r="P13" s="410"/>
      <c r="Q13" s="410"/>
      <c r="R13" s="410"/>
      <c r="S13" s="413">
        <f>情報項目シート!C62</f>
        <v>0</v>
      </c>
      <c r="T13" s="414"/>
      <c r="U13" s="414"/>
      <c r="V13" s="414"/>
      <c r="W13" s="414"/>
      <c r="X13" s="415"/>
      <c r="Y13" s="168"/>
    </row>
    <row r="14" spans="1:26" ht="9" customHeight="1" x14ac:dyDescent="0.15">
      <c r="A14" s="168"/>
      <c r="B14" s="168"/>
      <c r="C14" s="168"/>
      <c r="D14" s="168"/>
      <c r="E14" s="168"/>
      <c r="F14" s="168"/>
      <c r="G14" s="168"/>
      <c r="H14" s="168"/>
      <c r="I14" s="168"/>
      <c r="J14" s="168"/>
      <c r="K14" s="168"/>
      <c r="L14" s="168"/>
      <c r="M14" s="168"/>
      <c r="N14" s="168"/>
      <c r="O14" s="168"/>
      <c r="P14" s="168"/>
      <c r="Q14" s="168"/>
      <c r="R14" s="168"/>
      <c r="S14" s="169"/>
      <c r="T14" s="169"/>
      <c r="U14" s="169"/>
      <c r="V14" s="169"/>
      <c r="W14" s="169"/>
      <c r="X14" s="168"/>
      <c r="Y14" s="168"/>
    </row>
    <row r="15" spans="1:26" ht="19.5" customHeight="1" x14ac:dyDescent="0.15">
      <c r="A15" s="412" t="s">
        <v>428</v>
      </c>
      <c r="B15" s="412"/>
      <c r="C15" s="412"/>
      <c r="D15" s="412"/>
      <c r="E15" s="412"/>
      <c r="F15" s="412"/>
      <c r="G15" s="412"/>
      <c r="H15" s="412"/>
      <c r="I15" s="412"/>
      <c r="J15" s="412"/>
      <c r="K15" s="412"/>
      <c r="L15" s="412"/>
      <c r="M15" s="412"/>
      <c r="N15" s="412"/>
      <c r="O15" s="412"/>
      <c r="P15" s="412"/>
      <c r="Q15" s="412"/>
      <c r="R15" s="412"/>
      <c r="S15" s="412"/>
      <c r="T15" s="412"/>
      <c r="U15" s="412"/>
      <c r="V15" s="412"/>
      <c r="W15" s="412"/>
      <c r="X15" s="412"/>
      <c r="Y15" s="168"/>
    </row>
    <row r="16" spans="1:26" ht="18" customHeight="1" x14ac:dyDescent="0.15">
      <c r="A16" s="411"/>
      <c r="B16" s="411"/>
      <c r="C16" s="411"/>
      <c r="D16" s="411"/>
      <c r="E16" s="411"/>
      <c r="F16" s="411"/>
      <c r="G16" s="411"/>
      <c r="H16" s="411"/>
      <c r="I16" s="411"/>
      <c r="J16" s="411"/>
      <c r="K16" s="411"/>
      <c r="L16" s="411"/>
      <c r="M16" s="411"/>
      <c r="N16" s="411"/>
      <c r="O16" s="411"/>
      <c r="P16" s="411"/>
      <c r="Q16" s="411"/>
      <c r="R16" s="411"/>
      <c r="S16" s="411"/>
      <c r="T16" s="411"/>
      <c r="U16" s="411"/>
      <c r="V16" s="411"/>
      <c r="W16" s="411"/>
      <c r="X16" s="411"/>
      <c r="Y16" s="190"/>
    </row>
    <row r="17" spans="1:25" ht="18" customHeight="1" x14ac:dyDescent="0.15">
      <c r="A17" s="411" t="s">
        <v>404</v>
      </c>
      <c r="B17" s="411"/>
      <c r="C17" s="411"/>
      <c r="D17" s="411"/>
      <c r="E17" s="411"/>
      <c r="F17" s="411"/>
      <c r="G17" s="411"/>
      <c r="H17" s="411"/>
      <c r="I17" s="411"/>
      <c r="J17" s="411"/>
      <c r="K17" s="411"/>
      <c r="L17" s="411"/>
      <c r="M17" s="411"/>
      <c r="N17" s="411"/>
      <c r="O17" s="411"/>
      <c r="P17" s="411"/>
      <c r="Q17" s="411"/>
      <c r="R17" s="411"/>
      <c r="S17" s="411"/>
      <c r="T17" s="411"/>
      <c r="U17" s="411"/>
      <c r="V17" s="411"/>
      <c r="W17" s="411"/>
      <c r="X17" s="411"/>
      <c r="Y17" s="190"/>
    </row>
    <row r="18" spans="1:25" ht="25.5" customHeight="1" x14ac:dyDescent="0.15">
      <c r="A18" s="412" t="str">
        <f>"( " &amp; 情報項目シート!C7 &amp; " )"</f>
        <v>(  )</v>
      </c>
      <c r="B18" s="412"/>
      <c r="C18" s="412"/>
      <c r="D18" s="412"/>
      <c r="E18" s="412"/>
      <c r="F18" s="412"/>
      <c r="G18" s="412"/>
      <c r="H18" s="412"/>
      <c r="I18" s="412"/>
      <c r="J18" s="412"/>
      <c r="K18" s="412"/>
      <c r="L18" s="412"/>
      <c r="M18" s="412"/>
      <c r="N18" s="412"/>
      <c r="O18" s="412"/>
      <c r="P18" s="412"/>
      <c r="Q18" s="412"/>
      <c r="R18" s="412"/>
      <c r="S18" s="412"/>
      <c r="T18" s="412"/>
      <c r="U18" s="412"/>
      <c r="V18" s="412"/>
      <c r="W18" s="412"/>
      <c r="X18" s="412"/>
      <c r="Y18" s="170"/>
    </row>
    <row r="19" spans="1:25" ht="18" customHeight="1" x14ac:dyDescent="0.15">
      <c r="A19" s="170"/>
      <c r="B19" s="170"/>
      <c r="C19" s="170"/>
      <c r="D19" s="170"/>
      <c r="E19" s="170"/>
      <c r="F19" s="170"/>
      <c r="G19" s="170"/>
      <c r="H19" s="170"/>
      <c r="I19" s="170"/>
      <c r="J19" s="170"/>
      <c r="K19" s="170"/>
      <c r="L19" s="170"/>
      <c r="M19" s="170"/>
      <c r="N19" s="170"/>
      <c r="O19" s="170"/>
      <c r="P19" s="170"/>
      <c r="Q19" s="170"/>
      <c r="R19" s="170"/>
      <c r="S19" s="170"/>
      <c r="T19" s="170"/>
      <c r="U19" s="170"/>
      <c r="V19" s="170"/>
      <c r="W19" s="170"/>
      <c r="X19" s="170"/>
      <c r="Y19" s="170"/>
    </row>
    <row r="20" spans="1:25" ht="9" customHeight="1" x14ac:dyDescent="0.15">
      <c r="A20" s="168"/>
      <c r="B20" s="168"/>
      <c r="C20" s="168"/>
      <c r="D20" s="168"/>
      <c r="E20" s="168"/>
      <c r="F20" s="168"/>
      <c r="G20" s="168"/>
      <c r="H20" s="168"/>
      <c r="I20" s="168"/>
      <c r="J20" s="168"/>
      <c r="K20" s="168"/>
      <c r="L20" s="168"/>
      <c r="M20" s="168"/>
      <c r="N20" s="168"/>
      <c r="O20" s="168"/>
      <c r="P20" s="168"/>
      <c r="Q20" s="168"/>
      <c r="R20" s="168"/>
      <c r="S20" s="168"/>
      <c r="T20" s="168"/>
      <c r="U20" s="168"/>
      <c r="V20" s="168"/>
      <c r="W20" s="168"/>
      <c r="X20" s="168"/>
      <c r="Y20" s="168"/>
    </row>
    <row r="21" spans="1:25" ht="19.5" customHeight="1" x14ac:dyDescent="0.15">
      <c r="A21" s="171" t="s">
        <v>46</v>
      </c>
      <c r="B21" s="168" t="s">
        <v>33</v>
      </c>
      <c r="C21" s="168"/>
      <c r="D21" s="168"/>
      <c r="E21" s="168"/>
      <c r="F21" s="168"/>
      <c r="G21" s="168"/>
      <c r="H21" s="168"/>
      <c r="I21" s="168"/>
      <c r="J21" s="168"/>
      <c r="K21" s="168"/>
      <c r="L21" s="168"/>
      <c r="M21" s="168"/>
      <c r="N21" s="168"/>
      <c r="O21" s="168"/>
      <c r="P21" s="168"/>
      <c r="Q21" s="168"/>
      <c r="R21" s="168"/>
      <c r="S21" s="168"/>
      <c r="T21" s="168"/>
      <c r="U21" s="168"/>
      <c r="V21" s="168"/>
      <c r="W21" s="168"/>
      <c r="X21" s="168"/>
      <c r="Y21" s="168"/>
    </row>
    <row r="22" spans="1:25" ht="33" customHeight="1" x14ac:dyDescent="0.15">
      <c r="A22" s="171"/>
      <c r="B22" s="168" t="s">
        <v>257</v>
      </c>
      <c r="C22" s="168"/>
      <c r="D22" s="168"/>
      <c r="E22" s="404" t="s">
        <v>406</v>
      </c>
      <c r="F22" s="419"/>
      <c r="G22" s="419"/>
      <c r="H22" s="419"/>
      <c r="I22" s="419"/>
      <c r="J22" s="419"/>
      <c r="K22" s="419"/>
      <c r="L22" s="419"/>
      <c r="M22" s="419"/>
      <c r="N22" s="419"/>
      <c r="O22" s="419"/>
      <c r="P22" s="419"/>
      <c r="Q22" s="419"/>
      <c r="R22" s="419"/>
      <c r="S22" s="419"/>
      <c r="T22" s="419"/>
      <c r="U22" s="419"/>
      <c r="V22" s="419"/>
      <c r="W22" s="419"/>
      <c r="X22" s="419"/>
      <c r="Y22" s="220"/>
    </row>
    <row r="23" spans="1:25" ht="19.5" customHeight="1" x14ac:dyDescent="0.15">
      <c r="A23" s="171"/>
      <c r="B23" s="168" t="s">
        <v>258</v>
      </c>
      <c r="C23" s="168"/>
      <c r="D23" s="168"/>
      <c r="E23" s="379">
        <f>情報項目シート!C4</f>
        <v>0</v>
      </c>
      <c r="F23" s="405"/>
      <c r="G23" s="405"/>
      <c r="H23" s="405"/>
      <c r="I23" s="405"/>
      <c r="J23" s="405"/>
      <c r="K23" s="405"/>
      <c r="L23" s="405"/>
      <c r="M23" s="405"/>
      <c r="N23" s="405"/>
      <c r="O23" s="405"/>
      <c r="P23" s="405"/>
      <c r="Q23" s="405"/>
      <c r="R23" s="405"/>
      <c r="S23" s="405"/>
      <c r="T23" s="405"/>
      <c r="U23" s="405"/>
      <c r="V23" s="405"/>
      <c r="W23" s="405"/>
      <c r="X23" s="405"/>
      <c r="Y23" s="219"/>
    </row>
    <row r="24" spans="1:25" ht="22.5" customHeight="1" x14ac:dyDescent="0.15">
      <c r="A24" s="168"/>
      <c r="B24" s="169" t="s">
        <v>259</v>
      </c>
      <c r="C24" s="169"/>
      <c r="D24" s="169"/>
      <c r="E24" s="379">
        <f>情報項目シート!C7</f>
        <v>0</v>
      </c>
      <c r="F24" s="405"/>
      <c r="G24" s="405"/>
      <c r="H24" s="405"/>
      <c r="I24" s="405"/>
      <c r="J24" s="405"/>
      <c r="K24" s="405"/>
      <c r="L24" s="405"/>
      <c r="M24" s="405"/>
      <c r="N24" s="405"/>
      <c r="O24" s="405"/>
      <c r="P24" s="405"/>
      <c r="Q24" s="405"/>
      <c r="R24" s="405"/>
      <c r="S24" s="405"/>
      <c r="T24" s="405"/>
      <c r="U24" s="405"/>
      <c r="V24" s="405"/>
      <c r="W24" s="405"/>
      <c r="X24" s="405"/>
      <c r="Y24" s="219"/>
    </row>
    <row r="25" spans="1:25" ht="9" customHeight="1" x14ac:dyDescent="0.15">
      <c r="A25" s="168"/>
      <c r="B25" s="168"/>
      <c r="C25" s="168"/>
      <c r="D25" s="168"/>
      <c r="E25" s="168"/>
      <c r="F25" s="168"/>
      <c r="G25" s="168"/>
      <c r="H25" s="168"/>
      <c r="I25" s="168"/>
      <c r="J25" s="168"/>
      <c r="K25" s="168"/>
      <c r="L25" s="168"/>
      <c r="M25" s="168"/>
      <c r="N25" s="168"/>
      <c r="O25" s="168"/>
      <c r="P25" s="168"/>
      <c r="Q25" s="168"/>
      <c r="R25" s="168"/>
      <c r="S25" s="168"/>
      <c r="T25" s="168"/>
      <c r="U25" s="168"/>
      <c r="V25" s="168"/>
      <c r="W25" s="168"/>
      <c r="X25" s="168"/>
      <c r="Y25" s="168"/>
    </row>
    <row r="26" spans="1:25" ht="18" customHeight="1" x14ac:dyDescent="0.15">
      <c r="A26" s="171" t="s">
        <v>47</v>
      </c>
      <c r="B26" s="168" t="s">
        <v>48</v>
      </c>
      <c r="C26" s="168"/>
      <c r="D26" s="168"/>
      <c r="E26" s="168"/>
      <c r="F26" s="168"/>
      <c r="G26" s="168"/>
      <c r="H26" s="168"/>
      <c r="I26" s="168"/>
      <c r="J26" s="168"/>
      <c r="K26" s="168"/>
      <c r="L26" s="168"/>
      <c r="M26" s="168"/>
      <c r="N26" s="168"/>
      <c r="O26" s="168"/>
      <c r="P26" s="168"/>
      <c r="Q26" s="168"/>
      <c r="R26" s="168"/>
      <c r="S26" s="168"/>
      <c r="T26" s="168"/>
      <c r="U26" s="168"/>
      <c r="V26" s="168"/>
      <c r="W26" s="168"/>
      <c r="X26" s="168"/>
      <c r="Y26" s="168"/>
    </row>
    <row r="27" spans="1:25" ht="60" customHeight="1" x14ac:dyDescent="0.15">
      <c r="A27" s="168"/>
      <c r="B27" s="407">
        <f>情報項目シート!C9</f>
        <v>0</v>
      </c>
      <c r="C27" s="407"/>
      <c r="D27" s="407"/>
      <c r="E27" s="407"/>
      <c r="F27" s="407"/>
      <c r="G27" s="407"/>
      <c r="H27" s="407"/>
      <c r="I27" s="407"/>
      <c r="J27" s="407"/>
      <c r="K27" s="407"/>
      <c r="L27" s="407"/>
      <c r="M27" s="407"/>
      <c r="N27" s="407"/>
      <c r="O27" s="407"/>
      <c r="P27" s="407"/>
      <c r="Q27" s="407"/>
      <c r="R27" s="407"/>
      <c r="S27" s="407"/>
      <c r="T27" s="407"/>
      <c r="U27" s="407"/>
      <c r="V27" s="407"/>
      <c r="W27" s="407"/>
      <c r="X27" s="407"/>
      <c r="Y27" s="221"/>
    </row>
    <row r="28" spans="1:25" ht="9" customHeight="1" x14ac:dyDescent="0.15">
      <c r="A28" s="168"/>
      <c r="B28" s="168"/>
      <c r="C28" s="168"/>
      <c r="D28" s="168"/>
      <c r="E28" s="168"/>
      <c r="F28" s="168"/>
      <c r="G28" s="168"/>
      <c r="H28" s="168"/>
      <c r="I28" s="168"/>
      <c r="J28" s="168"/>
      <c r="K28" s="168"/>
      <c r="L28" s="168"/>
      <c r="M28" s="168"/>
      <c r="N28" s="168"/>
      <c r="O28" s="168"/>
      <c r="P28" s="168"/>
      <c r="Q28" s="168"/>
      <c r="R28" s="168"/>
      <c r="S28" s="168"/>
      <c r="T28" s="168"/>
      <c r="U28" s="168"/>
      <c r="V28" s="168"/>
      <c r="W28" s="168"/>
      <c r="X28" s="168"/>
      <c r="Y28" s="168"/>
    </row>
    <row r="29" spans="1:25" ht="19.5" customHeight="1" x14ac:dyDescent="0.15">
      <c r="A29" s="171" t="s">
        <v>49</v>
      </c>
      <c r="B29" s="168" t="s">
        <v>50</v>
      </c>
      <c r="C29" s="168"/>
      <c r="D29" s="168"/>
      <c r="E29" s="168"/>
      <c r="F29" s="168"/>
      <c r="G29" s="168"/>
      <c r="H29" s="168"/>
      <c r="I29" s="168"/>
      <c r="J29" s="172"/>
      <c r="K29" s="173"/>
      <c r="L29" s="173"/>
      <c r="M29" s="173"/>
      <c r="N29" s="168"/>
      <c r="O29" s="168"/>
      <c r="P29" s="409">
        <f>情報項目シート!C13</f>
        <v>0</v>
      </c>
      <c r="Q29" s="409"/>
      <c r="R29" s="409"/>
      <c r="S29" s="409"/>
      <c r="T29" s="409"/>
      <c r="U29" s="409"/>
      <c r="V29" s="168" t="s">
        <v>25</v>
      </c>
      <c r="W29" s="168"/>
      <c r="X29" s="168"/>
      <c r="Y29" s="168"/>
    </row>
    <row r="30" spans="1:25" ht="19.5" customHeight="1" x14ac:dyDescent="0.15">
      <c r="A30" s="171"/>
      <c r="B30" s="168"/>
      <c r="C30" s="168" t="s">
        <v>249</v>
      </c>
      <c r="D30" s="168"/>
      <c r="E30" s="168"/>
      <c r="F30" s="168"/>
      <c r="G30" s="168"/>
      <c r="H30" s="168"/>
      <c r="I30" s="168"/>
      <c r="J30" s="168"/>
      <c r="K30" s="168"/>
      <c r="L30" s="168"/>
      <c r="M30" s="168"/>
      <c r="N30" s="168"/>
      <c r="O30" s="168"/>
      <c r="P30" s="409">
        <f>情報項目シート!C16</f>
        <v>0</v>
      </c>
      <c r="Q30" s="409"/>
      <c r="R30" s="409"/>
      <c r="S30" s="409"/>
      <c r="T30" s="409"/>
      <c r="U30" s="409"/>
      <c r="V30" s="168" t="s">
        <v>25</v>
      </c>
      <c r="W30" s="168"/>
      <c r="X30" s="168"/>
      <c r="Y30" s="168"/>
    </row>
    <row r="31" spans="1:25" ht="19.5" customHeight="1" x14ac:dyDescent="0.15">
      <c r="A31" s="171"/>
      <c r="B31" s="168"/>
      <c r="C31" s="168" t="s">
        <v>274</v>
      </c>
      <c r="D31" s="168"/>
      <c r="E31" s="168"/>
      <c r="F31" s="168"/>
      <c r="G31" s="168"/>
      <c r="H31" s="168"/>
      <c r="I31" s="168"/>
      <c r="J31" s="168"/>
      <c r="K31" s="168"/>
      <c r="L31" s="168"/>
      <c r="M31" s="168"/>
      <c r="N31" s="168"/>
      <c r="O31" s="168"/>
      <c r="P31" s="409">
        <f>情報項目シート!C19</f>
        <v>0</v>
      </c>
      <c r="Q31" s="409"/>
      <c r="R31" s="409"/>
      <c r="S31" s="409"/>
      <c r="T31" s="409"/>
      <c r="U31" s="409"/>
      <c r="V31" s="168" t="s">
        <v>25</v>
      </c>
      <c r="W31" s="168"/>
      <c r="X31" s="168"/>
      <c r="Y31" s="168"/>
    </row>
    <row r="32" spans="1:25" ht="19.5" customHeight="1" x14ac:dyDescent="0.15">
      <c r="A32" s="171"/>
      <c r="B32" s="168"/>
      <c r="C32" s="168" t="s">
        <v>285</v>
      </c>
      <c r="D32" s="168"/>
      <c r="E32" s="168"/>
      <c r="F32" s="168"/>
      <c r="G32" s="168"/>
      <c r="H32" s="168"/>
      <c r="I32" s="168"/>
      <c r="J32" s="168"/>
      <c r="K32" s="168"/>
      <c r="L32" s="168"/>
      <c r="M32" s="168"/>
      <c r="N32" s="168"/>
      <c r="O32" s="168"/>
      <c r="P32" s="409">
        <f>情報項目シート!C22</f>
        <v>0</v>
      </c>
      <c r="Q32" s="409"/>
      <c r="R32" s="409"/>
      <c r="S32" s="409"/>
      <c r="T32" s="409"/>
      <c r="U32" s="409"/>
      <c r="V32" s="168" t="s">
        <v>25</v>
      </c>
      <c r="W32" s="168"/>
      <c r="X32" s="168"/>
      <c r="Y32" s="168"/>
    </row>
    <row r="33" spans="1:25" ht="19.5" customHeight="1" x14ac:dyDescent="0.15">
      <c r="A33" s="168"/>
      <c r="B33" s="168"/>
      <c r="C33" s="168" t="s">
        <v>286</v>
      </c>
      <c r="D33" s="168"/>
      <c r="E33" s="168"/>
      <c r="F33" s="168"/>
      <c r="G33" s="168"/>
      <c r="H33" s="168"/>
      <c r="I33" s="168"/>
      <c r="J33" s="168"/>
      <c r="K33" s="168"/>
      <c r="L33" s="168"/>
      <c r="M33" s="168"/>
      <c r="N33" s="168"/>
      <c r="O33" s="168"/>
      <c r="P33" s="409">
        <f>情報項目シート!C25</f>
        <v>0</v>
      </c>
      <c r="Q33" s="409"/>
      <c r="R33" s="409"/>
      <c r="S33" s="409"/>
      <c r="T33" s="409"/>
      <c r="U33" s="409"/>
      <c r="V33" s="168" t="s">
        <v>25</v>
      </c>
      <c r="W33" s="168"/>
      <c r="X33" s="168"/>
      <c r="Y33" s="168"/>
    </row>
    <row r="34" spans="1:25" ht="19.5" customHeight="1" x14ac:dyDescent="0.15">
      <c r="A34" s="168"/>
      <c r="B34" s="168"/>
      <c r="C34" s="168" t="s">
        <v>389</v>
      </c>
      <c r="D34" s="168"/>
      <c r="E34" s="168"/>
      <c r="F34" s="168"/>
      <c r="G34" s="168"/>
      <c r="H34" s="168"/>
      <c r="I34" s="168"/>
      <c r="J34" s="168"/>
      <c r="K34" s="168"/>
      <c r="L34" s="168"/>
      <c r="M34" s="168"/>
      <c r="N34" s="168"/>
      <c r="O34" s="168"/>
      <c r="P34" s="409">
        <f>情報項目シート!C28</f>
        <v>0</v>
      </c>
      <c r="Q34" s="409"/>
      <c r="R34" s="409"/>
      <c r="S34" s="409"/>
      <c r="T34" s="409"/>
      <c r="U34" s="409"/>
      <c r="V34" s="168" t="s">
        <v>25</v>
      </c>
      <c r="W34" s="168"/>
      <c r="X34" s="168"/>
      <c r="Y34" s="168"/>
    </row>
    <row r="35" spans="1:25" ht="9" customHeight="1" x14ac:dyDescent="0.15">
      <c r="A35" s="168"/>
      <c r="B35" s="168"/>
      <c r="C35" s="168"/>
      <c r="D35" s="168"/>
      <c r="E35" s="168"/>
      <c r="F35" s="168"/>
      <c r="G35" s="168"/>
      <c r="H35" s="168"/>
      <c r="I35" s="168"/>
      <c r="J35" s="168"/>
      <c r="K35" s="168"/>
      <c r="L35" s="168"/>
      <c r="M35" s="168"/>
      <c r="N35" s="168"/>
      <c r="O35" s="168"/>
      <c r="P35" s="174"/>
      <c r="Q35" s="174"/>
      <c r="R35" s="174"/>
      <c r="S35" s="174"/>
      <c r="T35" s="174"/>
      <c r="U35" s="174"/>
      <c r="V35" s="168"/>
      <c r="W35" s="168"/>
      <c r="X35" s="168"/>
      <c r="Y35" s="168"/>
    </row>
    <row r="36" spans="1:25" ht="19.5" customHeight="1" x14ac:dyDescent="0.15">
      <c r="A36" s="171" t="s">
        <v>51</v>
      </c>
      <c r="B36" s="168" t="s">
        <v>182</v>
      </c>
      <c r="C36" s="168"/>
      <c r="D36" s="168"/>
      <c r="E36" s="168"/>
      <c r="F36" s="168"/>
      <c r="G36" s="168"/>
      <c r="H36" s="168"/>
      <c r="I36" s="168"/>
      <c r="J36" s="408"/>
      <c r="K36" s="408"/>
      <c r="L36" s="408"/>
      <c r="M36" s="408"/>
      <c r="N36" s="168"/>
      <c r="O36" s="168"/>
      <c r="P36" s="409">
        <f>情報項目シート!C14</f>
        <v>0</v>
      </c>
      <c r="Q36" s="409"/>
      <c r="R36" s="409"/>
      <c r="S36" s="409"/>
      <c r="T36" s="409"/>
      <c r="U36" s="409"/>
      <c r="V36" s="168" t="s">
        <v>25</v>
      </c>
      <c r="W36" s="168"/>
      <c r="X36" s="168"/>
      <c r="Y36" s="168"/>
    </row>
    <row r="37" spans="1:25" ht="19.5" customHeight="1" x14ac:dyDescent="0.15">
      <c r="A37" s="171"/>
      <c r="B37" s="168"/>
      <c r="C37" s="168" t="s">
        <v>249</v>
      </c>
      <c r="D37" s="168"/>
      <c r="E37" s="168"/>
      <c r="F37" s="168"/>
      <c r="G37" s="168"/>
      <c r="H37" s="168"/>
      <c r="I37" s="168"/>
      <c r="J37" s="168"/>
      <c r="K37" s="168"/>
      <c r="L37" s="168"/>
      <c r="M37" s="168"/>
      <c r="N37" s="168"/>
      <c r="O37" s="168"/>
      <c r="P37" s="409">
        <f>情報項目シート!C17</f>
        <v>0</v>
      </c>
      <c r="Q37" s="409"/>
      <c r="R37" s="409"/>
      <c r="S37" s="409"/>
      <c r="T37" s="409"/>
      <c r="U37" s="409"/>
      <c r="V37" s="168" t="s">
        <v>25</v>
      </c>
      <c r="W37" s="168"/>
      <c r="X37" s="168"/>
      <c r="Y37" s="168"/>
    </row>
    <row r="38" spans="1:25" ht="19.5" customHeight="1" x14ac:dyDescent="0.15">
      <c r="A38" s="171"/>
      <c r="B38" s="168"/>
      <c r="C38" s="168" t="s">
        <v>274</v>
      </c>
      <c r="D38" s="168"/>
      <c r="E38" s="168"/>
      <c r="F38" s="168"/>
      <c r="G38" s="168"/>
      <c r="H38" s="168"/>
      <c r="I38" s="168"/>
      <c r="J38" s="168"/>
      <c r="K38" s="168"/>
      <c r="L38" s="168"/>
      <c r="M38" s="168"/>
      <c r="N38" s="168"/>
      <c r="O38" s="168"/>
      <c r="P38" s="409">
        <f>情報項目シート!C20</f>
        <v>0</v>
      </c>
      <c r="Q38" s="409"/>
      <c r="R38" s="409"/>
      <c r="S38" s="409"/>
      <c r="T38" s="409"/>
      <c r="U38" s="409"/>
      <c r="V38" s="168" t="s">
        <v>25</v>
      </c>
      <c r="W38" s="168"/>
      <c r="X38" s="168"/>
      <c r="Y38" s="168"/>
    </row>
    <row r="39" spans="1:25" ht="19.5" customHeight="1" x14ac:dyDescent="0.15">
      <c r="A39" s="171"/>
      <c r="B39" s="168"/>
      <c r="C39" s="168" t="s">
        <v>285</v>
      </c>
      <c r="D39" s="168"/>
      <c r="E39" s="168"/>
      <c r="F39" s="168"/>
      <c r="G39" s="168"/>
      <c r="H39" s="168"/>
      <c r="I39" s="168"/>
      <c r="J39" s="168"/>
      <c r="K39" s="168"/>
      <c r="L39" s="168"/>
      <c r="M39" s="168"/>
      <c r="N39" s="168"/>
      <c r="O39" s="168"/>
      <c r="P39" s="409">
        <f>情報項目シート!C23</f>
        <v>0</v>
      </c>
      <c r="Q39" s="409"/>
      <c r="R39" s="409"/>
      <c r="S39" s="409"/>
      <c r="T39" s="409"/>
      <c r="U39" s="409"/>
      <c r="V39" s="168" t="s">
        <v>25</v>
      </c>
      <c r="W39" s="168"/>
      <c r="X39" s="168"/>
      <c r="Y39" s="168"/>
    </row>
    <row r="40" spans="1:25" ht="19.5" customHeight="1" x14ac:dyDescent="0.15">
      <c r="A40" s="168"/>
      <c r="B40" s="168"/>
      <c r="C40" s="168" t="s">
        <v>286</v>
      </c>
      <c r="D40" s="168"/>
      <c r="E40" s="168"/>
      <c r="F40" s="168"/>
      <c r="G40" s="168"/>
      <c r="H40" s="168"/>
      <c r="I40" s="168"/>
      <c r="J40" s="168"/>
      <c r="K40" s="168"/>
      <c r="L40" s="168"/>
      <c r="M40" s="168"/>
      <c r="N40" s="168"/>
      <c r="O40" s="168"/>
      <c r="P40" s="409">
        <f>情報項目シート!C26</f>
        <v>0</v>
      </c>
      <c r="Q40" s="409"/>
      <c r="R40" s="409"/>
      <c r="S40" s="409"/>
      <c r="T40" s="409"/>
      <c r="U40" s="409"/>
      <c r="V40" s="168" t="s">
        <v>25</v>
      </c>
      <c r="W40" s="168"/>
      <c r="X40" s="168"/>
      <c r="Y40" s="168"/>
    </row>
    <row r="41" spans="1:25" ht="19.5" customHeight="1" x14ac:dyDescent="0.15">
      <c r="A41" s="168"/>
      <c r="B41" s="168"/>
      <c r="C41" s="168" t="s">
        <v>389</v>
      </c>
      <c r="D41" s="168"/>
      <c r="E41" s="168"/>
      <c r="F41" s="168"/>
      <c r="G41" s="168"/>
      <c r="H41" s="168"/>
      <c r="I41" s="168"/>
      <c r="J41" s="168"/>
      <c r="K41" s="168"/>
      <c r="L41" s="168"/>
      <c r="M41" s="168"/>
      <c r="N41" s="168"/>
      <c r="O41" s="168"/>
      <c r="P41" s="409">
        <f>情報項目シート!C29</f>
        <v>0</v>
      </c>
      <c r="Q41" s="409"/>
      <c r="R41" s="409"/>
      <c r="S41" s="409"/>
      <c r="T41" s="409"/>
      <c r="U41" s="409"/>
      <c r="V41" s="168" t="s">
        <v>25</v>
      </c>
      <c r="W41" s="168"/>
      <c r="X41" s="168"/>
      <c r="Y41" s="168"/>
    </row>
    <row r="42" spans="1:25" ht="9" customHeight="1" x14ac:dyDescent="0.15">
      <c r="A42" s="168"/>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row>
    <row r="43" spans="1:25" ht="18" customHeight="1" x14ac:dyDescent="0.15">
      <c r="A43" s="171" t="s">
        <v>52</v>
      </c>
      <c r="B43" s="381" t="s">
        <v>119</v>
      </c>
      <c r="C43" s="381"/>
      <c r="D43" s="381"/>
      <c r="E43" s="381"/>
      <c r="F43" s="381"/>
      <c r="G43" s="168"/>
      <c r="H43" s="168"/>
      <c r="I43" s="168"/>
      <c r="J43" s="168"/>
      <c r="K43" s="168"/>
      <c r="L43" s="168"/>
      <c r="M43" s="168"/>
      <c r="N43" s="168"/>
      <c r="O43" s="168"/>
      <c r="P43" s="168"/>
      <c r="Q43" s="168"/>
      <c r="R43" s="168"/>
      <c r="S43" s="168"/>
      <c r="T43" s="168"/>
      <c r="U43" s="168"/>
      <c r="V43" s="168"/>
      <c r="W43" s="168"/>
      <c r="X43" s="168"/>
      <c r="Y43" s="168"/>
    </row>
    <row r="44" spans="1:25" ht="9" customHeight="1" x14ac:dyDescent="0.15">
      <c r="A44" s="168"/>
      <c r="B44" s="168"/>
      <c r="C44" s="168"/>
      <c r="D44" s="168"/>
      <c r="E44" s="168"/>
      <c r="F44" s="168"/>
      <c r="G44" s="168"/>
      <c r="H44" s="168"/>
      <c r="I44" s="168"/>
      <c r="J44" s="168"/>
      <c r="K44" s="168"/>
      <c r="L44" s="168"/>
      <c r="M44" s="168"/>
      <c r="N44" s="168"/>
      <c r="O44" s="168"/>
      <c r="P44" s="168"/>
      <c r="Q44" s="168"/>
      <c r="R44" s="168"/>
      <c r="S44" s="168"/>
      <c r="T44" s="168"/>
      <c r="U44" s="168"/>
      <c r="V44" s="168"/>
      <c r="W44" s="168"/>
      <c r="X44" s="168"/>
      <c r="Y44" s="168"/>
    </row>
    <row r="45" spans="1:25" ht="18" customHeight="1" x14ac:dyDescent="0.15">
      <c r="A45" s="171" t="s">
        <v>53</v>
      </c>
      <c r="B45" s="168" t="s">
        <v>54</v>
      </c>
      <c r="C45" s="168"/>
      <c r="D45" s="168"/>
      <c r="E45" s="168"/>
      <c r="F45" s="168"/>
      <c r="G45" s="168"/>
      <c r="H45" s="168"/>
      <c r="I45" s="168"/>
      <c r="J45" s="168"/>
      <c r="K45" s="168"/>
      <c r="L45" s="168"/>
      <c r="M45" s="168"/>
      <c r="N45" s="168"/>
      <c r="O45" s="168"/>
      <c r="P45" s="168"/>
      <c r="Q45" s="168"/>
      <c r="R45" s="168"/>
      <c r="S45" s="168"/>
      <c r="T45" s="168"/>
      <c r="U45" s="168"/>
      <c r="V45" s="168"/>
      <c r="W45" s="168"/>
      <c r="X45" s="168"/>
      <c r="Y45" s="168"/>
    </row>
    <row r="46" spans="1:25" ht="18" customHeight="1" x14ac:dyDescent="0.15">
      <c r="A46" s="168"/>
      <c r="B46" s="168"/>
      <c r="C46" s="168" t="s">
        <v>55</v>
      </c>
      <c r="D46" s="168"/>
      <c r="E46" s="168"/>
      <c r="F46" s="168"/>
      <c r="G46" s="168"/>
      <c r="H46" s="168"/>
      <c r="I46" s="168"/>
      <c r="J46" s="379" t="s">
        <v>220</v>
      </c>
      <c r="K46" s="379"/>
      <c r="L46" s="379"/>
      <c r="M46" s="379"/>
      <c r="N46" s="379"/>
      <c r="O46" s="379"/>
      <c r="P46" s="379"/>
      <c r="Q46" s="379"/>
      <c r="R46" s="379"/>
      <c r="S46" s="379"/>
      <c r="T46" s="379"/>
      <c r="U46" s="168"/>
      <c r="V46" s="168"/>
      <c r="W46" s="168"/>
      <c r="X46" s="168"/>
      <c r="Y46" s="168"/>
    </row>
    <row r="47" spans="1:25" ht="19.5" customHeight="1" x14ac:dyDescent="0.15">
      <c r="A47" s="168"/>
      <c r="B47" s="168"/>
      <c r="C47" s="168" t="s">
        <v>56</v>
      </c>
      <c r="D47" s="168"/>
      <c r="E47" s="168"/>
      <c r="F47" s="168"/>
      <c r="G47" s="168"/>
      <c r="H47" s="168"/>
      <c r="I47" s="168"/>
      <c r="J47" s="380">
        <f>情報項目シート!C11</f>
        <v>0</v>
      </c>
      <c r="K47" s="380"/>
      <c r="L47" s="380"/>
      <c r="M47" s="380"/>
      <c r="N47" s="380"/>
      <c r="O47" s="380"/>
      <c r="P47" s="380"/>
      <c r="Q47" s="380"/>
      <c r="R47" s="380"/>
      <c r="S47" s="380"/>
      <c r="T47" s="168"/>
      <c r="U47" s="168"/>
      <c r="V47" s="168"/>
      <c r="W47" s="168"/>
      <c r="X47" s="168"/>
      <c r="Y47" s="168"/>
    </row>
    <row r="48" spans="1:25" ht="9" customHeight="1" x14ac:dyDescent="0.15">
      <c r="A48" s="168"/>
      <c r="B48" s="168"/>
      <c r="C48" s="168"/>
      <c r="D48" s="168"/>
      <c r="E48" s="168"/>
      <c r="F48" s="168"/>
      <c r="G48" s="168"/>
      <c r="H48" s="168"/>
      <c r="I48" s="168"/>
      <c r="J48" s="168"/>
      <c r="K48" s="168"/>
      <c r="L48" s="175"/>
      <c r="M48" s="169"/>
      <c r="N48" s="169"/>
      <c r="O48" s="169"/>
      <c r="P48" s="169"/>
      <c r="Q48" s="169"/>
      <c r="R48" s="169"/>
      <c r="S48" s="169"/>
      <c r="T48" s="168"/>
      <c r="U48" s="168"/>
      <c r="V48" s="168"/>
      <c r="W48" s="168"/>
      <c r="X48" s="168"/>
      <c r="Y48" s="168"/>
    </row>
    <row r="49" spans="1:26" ht="18" customHeight="1" x14ac:dyDescent="0.15">
      <c r="A49" s="171" t="s">
        <v>157</v>
      </c>
      <c r="B49" s="168" t="s">
        <v>158</v>
      </c>
      <c r="C49" s="168"/>
      <c r="D49" s="168"/>
      <c r="E49" s="168"/>
      <c r="F49" s="168"/>
      <c r="G49" s="168"/>
      <c r="H49" s="168"/>
      <c r="I49" s="168"/>
      <c r="J49" s="168"/>
      <c r="K49" s="168"/>
      <c r="L49" s="168"/>
      <c r="M49" s="168"/>
      <c r="N49" s="168"/>
      <c r="O49" s="168"/>
      <c r="P49" s="168"/>
      <c r="Q49" s="168"/>
      <c r="R49" s="168"/>
      <c r="S49" s="168"/>
      <c r="T49" s="168"/>
      <c r="U49" s="168"/>
      <c r="V49" s="168"/>
      <c r="W49" s="168"/>
      <c r="X49" s="168"/>
      <c r="Y49" s="168"/>
    </row>
    <row r="50" spans="1:26" ht="19.5" customHeight="1" x14ac:dyDescent="0.15">
      <c r="A50" s="168"/>
      <c r="B50" s="381" t="s">
        <v>159</v>
      </c>
      <c r="C50" s="381"/>
      <c r="D50" s="381"/>
      <c r="E50" s="381"/>
      <c r="F50" s="381"/>
      <c r="G50" s="381"/>
      <c r="H50" s="381"/>
      <c r="I50" s="168"/>
      <c r="J50" s="168"/>
      <c r="K50" s="168"/>
      <c r="L50" s="168"/>
      <c r="M50" s="168"/>
      <c r="N50" s="168"/>
      <c r="O50" s="168"/>
      <c r="P50" s="168"/>
      <c r="Q50" s="168"/>
      <c r="S50" s="168"/>
      <c r="T50" s="168"/>
      <c r="U50" s="168" t="s">
        <v>173</v>
      </c>
      <c r="V50" s="173"/>
      <c r="W50" s="173"/>
      <c r="X50" s="173"/>
      <c r="Y50" s="173"/>
    </row>
    <row r="51" spans="1:26" ht="20.25" customHeight="1" x14ac:dyDescent="0.15">
      <c r="A51" s="393"/>
      <c r="B51" s="394"/>
      <c r="C51" s="382" t="s">
        <v>160</v>
      </c>
      <c r="D51" s="391"/>
      <c r="E51" s="391"/>
      <c r="F51" s="391"/>
      <c r="G51" s="391"/>
      <c r="H51" s="392"/>
      <c r="I51" s="382" t="s">
        <v>432</v>
      </c>
      <c r="J51" s="383"/>
      <c r="K51" s="384"/>
      <c r="L51" s="382" t="s">
        <v>433</v>
      </c>
      <c r="M51" s="383"/>
      <c r="N51" s="384"/>
      <c r="O51" s="382" t="s">
        <v>434</v>
      </c>
      <c r="P51" s="383"/>
      <c r="Q51" s="384"/>
      <c r="R51" s="382" t="s">
        <v>435</v>
      </c>
      <c r="S51" s="383"/>
      <c r="T51" s="384"/>
      <c r="U51" s="382" t="s">
        <v>436</v>
      </c>
      <c r="V51" s="383"/>
      <c r="W51" s="384"/>
      <c r="X51" s="425" t="s">
        <v>250</v>
      </c>
      <c r="Y51" s="426"/>
      <c r="Z51" s="427"/>
    </row>
    <row r="52" spans="1:26" ht="18" customHeight="1" x14ac:dyDescent="0.15">
      <c r="A52" s="393" t="s">
        <v>161</v>
      </c>
      <c r="B52" s="394"/>
      <c r="C52" s="393" t="s">
        <v>57</v>
      </c>
      <c r="D52" s="401"/>
      <c r="E52" s="401"/>
      <c r="F52" s="401"/>
      <c r="G52" s="401"/>
      <c r="H52" s="394"/>
      <c r="I52" s="385">
        <f>情報項目シート!C15</f>
        <v>0</v>
      </c>
      <c r="J52" s="386"/>
      <c r="K52" s="387"/>
      <c r="L52" s="420">
        <f>情報項目シート!C18</f>
        <v>0</v>
      </c>
      <c r="M52" s="386"/>
      <c r="N52" s="387"/>
      <c r="O52" s="420">
        <f>情報項目シート!C21</f>
        <v>0</v>
      </c>
      <c r="P52" s="386"/>
      <c r="Q52" s="387"/>
      <c r="R52" s="420">
        <f>情報項目シート!C24</f>
        <v>0</v>
      </c>
      <c r="S52" s="386"/>
      <c r="T52" s="387"/>
      <c r="U52" s="388">
        <f>情報項目シート!C27</f>
        <v>0</v>
      </c>
      <c r="V52" s="428"/>
      <c r="W52" s="429"/>
      <c r="X52" s="388">
        <f>SUM(I52:W52)</f>
        <v>0</v>
      </c>
      <c r="Y52" s="423"/>
      <c r="Z52" s="424"/>
    </row>
    <row r="53" spans="1:26" ht="19.5" customHeight="1" x14ac:dyDescent="0.15">
      <c r="A53" s="395" t="s">
        <v>162</v>
      </c>
      <c r="B53" s="396"/>
      <c r="C53" s="393" t="s">
        <v>163</v>
      </c>
      <c r="D53" s="401"/>
      <c r="E53" s="401"/>
      <c r="F53" s="401"/>
      <c r="G53" s="401"/>
      <c r="H53" s="394"/>
      <c r="I53" s="385"/>
      <c r="J53" s="386"/>
      <c r="K53" s="387"/>
      <c r="L53" s="420"/>
      <c r="M53" s="386"/>
      <c r="N53" s="387"/>
      <c r="O53" s="420"/>
      <c r="P53" s="386"/>
      <c r="Q53" s="387"/>
      <c r="R53" s="420"/>
      <c r="S53" s="386"/>
      <c r="T53" s="387"/>
      <c r="U53" s="388"/>
      <c r="V53" s="428"/>
      <c r="W53" s="429"/>
      <c r="X53" s="388">
        <f t="shared" ref="X53:X55" si="0">SUM(I53:W53)</f>
        <v>0</v>
      </c>
      <c r="Y53" s="423"/>
      <c r="Z53" s="424"/>
    </row>
    <row r="54" spans="1:26" ht="19.5" customHeight="1" x14ac:dyDescent="0.15">
      <c r="A54" s="397"/>
      <c r="B54" s="398"/>
      <c r="C54" s="393" t="s">
        <v>164</v>
      </c>
      <c r="D54" s="401"/>
      <c r="E54" s="401"/>
      <c r="F54" s="401"/>
      <c r="G54" s="401"/>
      <c r="H54" s="394"/>
      <c r="I54" s="385"/>
      <c r="J54" s="386"/>
      <c r="K54" s="387"/>
      <c r="L54" s="420"/>
      <c r="M54" s="386"/>
      <c r="N54" s="387"/>
      <c r="O54" s="420"/>
      <c r="P54" s="386"/>
      <c r="Q54" s="387"/>
      <c r="R54" s="420"/>
      <c r="S54" s="386"/>
      <c r="T54" s="387"/>
      <c r="U54" s="388"/>
      <c r="V54" s="428"/>
      <c r="W54" s="429"/>
      <c r="X54" s="388">
        <f t="shared" si="0"/>
        <v>0</v>
      </c>
      <c r="Y54" s="423"/>
      <c r="Z54" s="424"/>
    </row>
    <row r="55" spans="1:26" ht="19.5" customHeight="1" x14ac:dyDescent="0.15">
      <c r="A55" s="397"/>
      <c r="B55" s="398"/>
      <c r="C55" s="393" t="s">
        <v>165</v>
      </c>
      <c r="D55" s="401"/>
      <c r="E55" s="401"/>
      <c r="F55" s="401"/>
      <c r="G55" s="401"/>
      <c r="H55" s="394"/>
      <c r="I55" s="385"/>
      <c r="J55" s="386"/>
      <c r="K55" s="387"/>
      <c r="L55" s="420"/>
      <c r="M55" s="386"/>
      <c r="N55" s="387"/>
      <c r="O55" s="420"/>
      <c r="P55" s="386"/>
      <c r="Q55" s="387"/>
      <c r="R55" s="420"/>
      <c r="S55" s="386"/>
      <c r="T55" s="387"/>
      <c r="U55" s="388"/>
      <c r="V55" s="428"/>
      <c r="W55" s="429"/>
      <c r="X55" s="388">
        <f t="shared" si="0"/>
        <v>0</v>
      </c>
      <c r="Y55" s="423"/>
      <c r="Z55" s="424"/>
    </row>
    <row r="56" spans="1:26" ht="19.5" customHeight="1" x14ac:dyDescent="0.15">
      <c r="A56" s="397"/>
      <c r="B56" s="398"/>
      <c r="C56" s="382" t="s">
        <v>166</v>
      </c>
      <c r="D56" s="391"/>
      <c r="E56" s="391"/>
      <c r="F56" s="391"/>
      <c r="G56" s="391"/>
      <c r="H56" s="392"/>
      <c r="I56" s="388">
        <f>SUM(I53:K55)</f>
        <v>0</v>
      </c>
      <c r="J56" s="389"/>
      <c r="K56" s="390"/>
      <c r="L56" s="388">
        <f t="shared" ref="L56" si="1">SUM(L53:N55)</f>
        <v>0</v>
      </c>
      <c r="M56" s="389"/>
      <c r="N56" s="390"/>
      <c r="O56" s="388">
        <f t="shared" ref="O56" si="2">SUM(O53:Q55)</f>
        <v>0</v>
      </c>
      <c r="P56" s="389"/>
      <c r="Q56" s="390"/>
      <c r="R56" s="388">
        <f>SUM(R53:T55)</f>
        <v>0</v>
      </c>
      <c r="S56" s="389"/>
      <c r="T56" s="390"/>
      <c r="U56" s="388">
        <f>SUM(U53:W55)</f>
        <v>0</v>
      </c>
      <c r="V56" s="389"/>
      <c r="W56" s="390"/>
      <c r="X56" s="388">
        <f t="shared" ref="X56:X58" si="3">SUM(I56:W56)</f>
        <v>0</v>
      </c>
      <c r="Y56" s="423"/>
      <c r="Z56" s="424"/>
    </row>
    <row r="57" spans="1:26" ht="18" customHeight="1" x14ac:dyDescent="0.15">
      <c r="A57" s="397"/>
      <c r="B57" s="398"/>
      <c r="C57" s="393" t="s">
        <v>183</v>
      </c>
      <c r="D57" s="401"/>
      <c r="E57" s="401"/>
      <c r="F57" s="401"/>
      <c r="G57" s="401"/>
      <c r="H57" s="394"/>
      <c r="I57" s="388">
        <f>情報項目シート!C17</f>
        <v>0</v>
      </c>
      <c r="J57" s="389"/>
      <c r="K57" s="390"/>
      <c r="L57" s="388">
        <f>情報項目シート!C20</f>
        <v>0</v>
      </c>
      <c r="M57" s="389"/>
      <c r="N57" s="390"/>
      <c r="O57" s="388">
        <f>情報項目シート!C23</f>
        <v>0</v>
      </c>
      <c r="P57" s="389"/>
      <c r="Q57" s="390"/>
      <c r="R57" s="388">
        <f>情報項目シート!C26</f>
        <v>0</v>
      </c>
      <c r="S57" s="389"/>
      <c r="T57" s="390"/>
      <c r="U57" s="388">
        <f>情報項目シート!C29</f>
        <v>0</v>
      </c>
      <c r="V57" s="428"/>
      <c r="W57" s="429"/>
      <c r="X57" s="388">
        <f t="shared" si="3"/>
        <v>0</v>
      </c>
      <c r="Y57" s="423"/>
      <c r="Z57" s="424"/>
    </row>
    <row r="58" spans="1:26" ht="18" customHeight="1" x14ac:dyDescent="0.15">
      <c r="A58" s="399"/>
      <c r="B58" s="400"/>
      <c r="C58" s="382" t="s">
        <v>167</v>
      </c>
      <c r="D58" s="391"/>
      <c r="E58" s="391"/>
      <c r="F58" s="391"/>
      <c r="G58" s="391"/>
      <c r="H58" s="392"/>
      <c r="I58" s="388">
        <f>I56+I57</f>
        <v>0</v>
      </c>
      <c r="J58" s="389"/>
      <c r="K58" s="390"/>
      <c r="L58" s="388">
        <f t="shared" ref="L58" si="4">L56+L57</f>
        <v>0</v>
      </c>
      <c r="M58" s="389"/>
      <c r="N58" s="390"/>
      <c r="O58" s="388">
        <f t="shared" ref="O58" si="5">O56+O57</f>
        <v>0</v>
      </c>
      <c r="P58" s="389"/>
      <c r="Q58" s="390"/>
      <c r="R58" s="388">
        <f>R56+R57</f>
        <v>0</v>
      </c>
      <c r="S58" s="389"/>
      <c r="T58" s="390"/>
      <c r="U58" s="388">
        <f>U56+U57</f>
        <v>0</v>
      </c>
      <c r="V58" s="389"/>
      <c r="W58" s="390"/>
      <c r="X58" s="388">
        <f t="shared" si="3"/>
        <v>0</v>
      </c>
      <c r="Y58" s="423"/>
      <c r="Z58" s="424"/>
    </row>
    <row r="59" spans="1:26" ht="5.25" customHeight="1" x14ac:dyDescent="0.15">
      <c r="A59" s="168"/>
      <c r="B59" s="168"/>
      <c r="C59" s="168"/>
      <c r="D59" s="168"/>
      <c r="E59" s="168"/>
      <c r="F59" s="168"/>
      <c r="G59" s="168"/>
      <c r="H59" s="168"/>
      <c r="I59" s="168"/>
      <c r="J59" s="168"/>
      <c r="K59" s="168"/>
      <c r="L59" s="168"/>
      <c r="M59" s="168"/>
      <c r="N59" s="168"/>
      <c r="O59" s="168"/>
      <c r="P59" s="168"/>
      <c r="Q59" s="168"/>
      <c r="R59" s="168"/>
      <c r="S59" s="168"/>
      <c r="T59" s="168"/>
      <c r="U59" s="168"/>
      <c r="V59" s="168"/>
      <c r="W59" s="168"/>
      <c r="X59" s="168"/>
      <c r="Y59" s="168"/>
    </row>
    <row r="60" spans="1:26" ht="18" customHeight="1" x14ac:dyDescent="0.15">
      <c r="A60" s="168"/>
      <c r="B60" s="381" t="s">
        <v>168</v>
      </c>
      <c r="C60" s="381"/>
      <c r="D60" s="381"/>
      <c r="E60" s="381"/>
      <c r="F60" s="381"/>
      <c r="G60" s="381"/>
      <c r="H60" s="381"/>
      <c r="I60" s="381"/>
      <c r="J60" s="381"/>
      <c r="K60" s="381"/>
      <c r="L60" s="381"/>
      <c r="M60" s="381"/>
      <c r="N60" s="381"/>
      <c r="O60" s="381"/>
      <c r="P60" s="381"/>
      <c r="Q60" s="381"/>
      <c r="R60" s="381"/>
      <c r="S60" s="381"/>
      <c r="T60" s="381"/>
      <c r="U60" s="381"/>
      <c r="V60" s="381"/>
      <c r="W60" s="381"/>
      <c r="X60" s="381"/>
      <c r="Y60" s="168"/>
    </row>
    <row r="61" spans="1:26" ht="18" customHeight="1" x14ac:dyDescent="0.15">
      <c r="A61" s="168"/>
      <c r="B61" s="168"/>
      <c r="C61" s="168"/>
      <c r="D61" s="168"/>
      <c r="E61" s="168"/>
      <c r="F61" s="168"/>
      <c r="G61" s="168"/>
      <c r="H61" s="168"/>
      <c r="I61" s="168"/>
      <c r="J61" s="168"/>
      <c r="K61" s="168"/>
      <c r="L61" s="168"/>
      <c r="M61" s="168"/>
      <c r="N61" s="168"/>
      <c r="O61" s="168"/>
      <c r="P61" s="168"/>
      <c r="Q61" s="168"/>
      <c r="R61" s="168"/>
      <c r="S61" s="168"/>
      <c r="T61" s="168"/>
      <c r="U61" s="168"/>
      <c r="V61" s="168"/>
      <c r="W61" s="168"/>
      <c r="X61" s="168"/>
      <c r="Y61" s="168"/>
    </row>
    <row r="62" spans="1:26" ht="18" customHeight="1" x14ac:dyDescent="0.15">
      <c r="A62" s="168"/>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row>
    <row r="63" spans="1:26" ht="18" customHeight="1" x14ac:dyDescent="0.15">
      <c r="A63" s="168"/>
      <c r="B63" s="168"/>
      <c r="C63" s="168"/>
      <c r="D63" s="168"/>
      <c r="E63" s="168"/>
      <c r="F63" s="168"/>
      <c r="G63" s="168"/>
      <c r="H63" s="168"/>
      <c r="I63" s="168"/>
      <c r="J63" s="168"/>
      <c r="K63" s="168"/>
      <c r="L63" s="168"/>
      <c r="M63" s="168"/>
      <c r="N63" s="168"/>
      <c r="O63" s="168"/>
      <c r="P63" s="168"/>
      <c r="Q63" s="168"/>
      <c r="R63" s="168"/>
      <c r="S63" s="168"/>
      <c r="T63" s="168"/>
      <c r="U63" s="168"/>
      <c r="V63" s="168"/>
      <c r="W63" s="168"/>
      <c r="X63" s="168"/>
      <c r="Y63" s="168"/>
    </row>
    <row r="64" spans="1:26" ht="18" customHeight="1" x14ac:dyDescent="0.15">
      <c r="A64" s="168"/>
      <c r="B64" s="168"/>
      <c r="C64" s="168"/>
      <c r="D64" s="168"/>
      <c r="E64" s="168"/>
      <c r="F64" s="168"/>
      <c r="G64" s="168"/>
      <c r="H64" s="168"/>
      <c r="I64" s="168"/>
      <c r="J64" s="168"/>
      <c r="K64" s="168"/>
      <c r="L64" s="168"/>
      <c r="M64" s="168"/>
      <c r="N64" s="168"/>
      <c r="O64" s="168"/>
      <c r="P64" s="168"/>
      <c r="Q64" s="168"/>
      <c r="R64" s="168"/>
      <c r="S64" s="168"/>
      <c r="T64" s="168"/>
      <c r="U64" s="168"/>
      <c r="V64" s="168"/>
      <c r="W64" s="168"/>
      <c r="X64" s="168"/>
      <c r="Y64" s="168"/>
    </row>
    <row r="65" spans="1:25" ht="18" customHeight="1" x14ac:dyDescent="0.15">
      <c r="A65" s="171" t="s">
        <v>184</v>
      </c>
      <c r="B65" s="168" t="s">
        <v>58</v>
      </c>
      <c r="C65" s="168"/>
      <c r="D65" s="168"/>
      <c r="E65" s="168"/>
      <c r="F65" s="168"/>
      <c r="G65" s="168"/>
      <c r="H65" s="168"/>
      <c r="I65" s="168"/>
      <c r="J65" s="168"/>
      <c r="K65" s="168"/>
      <c r="L65" s="168"/>
      <c r="M65" s="168"/>
      <c r="N65" s="168"/>
      <c r="O65" s="168"/>
      <c r="P65" s="168"/>
      <c r="Q65" s="168"/>
      <c r="R65" s="168"/>
      <c r="S65" s="168"/>
      <c r="T65" s="168"/>
      <c r="U65" s="168"/>
      <c r="V65" s="168"/>
      <c r="W65" s="168"/>
      <c r="X65" s="168"/>
      <c r="Y65" s="168"/>
    </row>
    <row r="66" spans="1:25" ht="18" customHeight="1" x14ac:dyDescent="0.15">
      <c r="A66" s="168"/>
      <c r="B66" s="168"/>
      <c r="C66" s="168" t="s">
        <v>59</v>
      </c>
      <c r="D66" s="168"/>
      <c r="E66" s="168"/>
      <c r="F66" s="168"/>
      <c r="G66" s="168"/>
      <c r="H66" s="168"/>
      <c r="I66" s="379">
        <f>情報項目シート!C41</f>
        <v>0</v>
      </c>
      <c r="J66" s="379"/>
      <c r="K66" s="379"/>
      <c r="L66" s="379"/>
      <c r="M66" s="379"/>
      <c r="N66" s="379"/>
      <c r="O66" s="379"/>
      <c r="P66" s="379"/>
      <c r="Q66" s="379"/>
      <c r="R66" s="379"/>
      <c r="S66" s="379"/>
      <c r="T66" s="379"/>
      <c r="U66" s="379"/>
      <c r="V66" s="379"/>
      <c r="W66" s="379"/>
      <c r="X66" s="379"/>
      <c r="Y66" s="169"/>
    </row>
    <row r="67" spans="1:25" ht="18" customHeight="1" x14ac:dyDescent="0.15">
      <c r="A67" s="168"/>
      <c r="B67" s="168"/>
      <c r="C67" s="168" t="s">
        <v>63</v>
      </c>
      <c r="D67" s="168"/>
      <c r="E67" s="168"/>
      <c r="F67" s="168"/>
      <c r="G67" s="168"/>
      <c r="H67" s="168"/>
      <c r="I67" s="379">
        <f>情報項目シート!C42</f>
        <v>0</v>
      </c>
      <c r="J67" s="379"/>
      <c r="K67" s="379"/>
      <c r="L67" s="379"/>
      <c r="M67" s="379"/>
      <c r="N67" s="379"/>
      <c r="O67" s="379"/>
      <c r="P67" s="379"/>
      <c r="Q67" s="379"/>
      <c r="R67" s="379"/>
      <c r="S67" s="379"/>
      <c r="T67" s="379"/>
      <c r="U67" s="379"/>
      <c r="V67" s="379"/>
      <c r="W67" s="379"/>
      <c r="X67" s="379"/>
      <c r="Y67" s="169"/>
    </row>
    <row r="68" spans="1:25" ht="18" customHeight="1" x14ac:dyDescent="0.15">
      <c r="A68" s="168"/>
      <c r="B68" s="168"/>
      <c r="C68" s="168" t="s">
        <v>64</v>
      </c>
      <c r="D68" s="168"/>
      <c r="E68" s="168"/>
      <c r="F68" s="168"/>
      <c r="G68" s="168"/>
      <c r="H68" s="168"/>
      <c r="I68" s="379">
        <f>情報項目シート!C43</f>
        <v>0</v>
      </c>
      <c r="J68" s="379"/>
      <c r="K68" s="379"/>
      <c r="L68" s="379"/>
      <c r="M68" s="379"/>
      <c r="N68" s="379"/>
      <c r="O68" s="379"/>
      <c r="P68" s="379"/>
      <c r="Q68" s="379"/>
      <c r="R68" s="379"/>
      <c r="S68" s="379"/>
      <c r="T68" s="379"/>
      <c r="U68" s="379"/>
      <c r="V68" s="379"/>
      <c r="W68" s="379"/>
      <c r="X68" s="379"/>
      <c r="Y68" s="169"/>
    </row>
    <row r="69" spans="1:25" ht="18" customHeight="1" x14ac:dyDescent="0.15">
      <c r="A69" s="168"/>
      <c r="B69" s="168"/>
      <c r="C69" s="168" t="s">
        <v>60</v>
      </c>
      <c r="D69" s="168"/>
      <c r="E69" s="168"/>
      <c r="F69" s="168"/>
      <c r="G69" s="168"/>
      <c r="H69" s="168"/>
      <c r="I69" s="422" t="str">
        <f>"〒"&amp;情報項目シート!C44</f>
        <v>〒</v>
      </c>
      <c r="J69" s="422"/>
      <c r="K69" s="422"/>
      <c r="L69" s="422"/>
      <c r="M69" s="422"/>
      <c r="N69" s="422"/>
      <c r="O69" s="422"/>
      <c r="P69" s="422"/>
      <c r="Q69" s="422"/>
      <c r="R69" s="422"/>
      <c r="S69" s="422"/>
      <c r="T69" s="422"/>
      <c r="U69" s="422"/>
      <c r="V69" s="422"/>
      <c r="W69" s="422"/>
      <c r="X69" s="422"/>
      <c r="Y69" s="222"/>
    </row>
    <row r="70" spans="1:25" ht="18" customHeight="1" x14ac:dyDescent="0.15">
      <c r="A70" s="168"/>
      <c r="B70" s="168"/>
      <c r="C70" s="168" t="s">
        <v>61</v>
      </c>
      <c r="D70" s="168"/>
      <c r="E70" s="168"/>
      <c r="F70" s="168"/>
      <c r="G70" s="168"/>
      <c r="H70" s="168"/>
      <c r="I70" s="406">
        <f>情報項目シート!C45</f>
        <v>0</v>
      </c>
      <c r="J70" s="406"/>
      <c r="K70" s="406"/>
      <c r="L70" s="406"/>
      <c r="M70" s="406"/>
      <c r="N70" s="406"/>
      <c r="O70" s="406"/>
      <c r="P70" s="406"/>
      <c r="Q70" s="406"/>
      <c r="R70" s="406"/>
      <c r="S70" s="406"/>
      <c r="T70" s="406"/>
      <c r="U70" s="406"/>
      <c r="V70" s="406"/>
      <c r="W70" s="406"/>
      <c r="X70" s="406"/>
      <c r="Y70" s="218"/>
    </row>
    <row r="71" spans="1:25" ht="18" customHeight="1" x14ac:dyDescent="0.15">
      <c r="A71" s="168"/>
      <c r="B71" s="168"/>
      <c r="C71" s="168"/>
      <c r="D71" s="168"/>
      <c r="E71" s="168"/>
      <c r="F71" s="168"/>
      <c r="G71" s="168"/>
      <c r="H71" s="168"/>
      <c r="I71" s="406"/>
      <c r="J71" s="406"/>
      <c r="K71" s="406"/>
      <c r="L71" s="406"/>
      <c r="M71" s="406"/>
      <c r="N71" s="406"/>
      <c r="O71" s="406"/>
      <c r="P71" s="406"/>
      <c r="Q71" s="406"/>
      <c r="R71" s="406"/>
      <c r="S71" s="406"/>
      <c r="T71" s="406"/>
      <c r="U71" s="406"/>
      <c r="V71" s="406"/>
      <c r="W71" s="406"/>
      <c r="X71" s="406"/>
      <c r="Y71" s="218"/>
    </row>
    <row r="72" spans="1:25" ht="18" customHeight="1" x14ac:dyDescent="0.15">
      <c r="A72" s="168"/>
      <c r="B72" s="168"/>
      <c r="C72" s="168" t="s">
        <v>62</v>
      </c>
      <c r="D72" s="168"/>
      <c r="E72" s="168"/>
      <c r="F72" s="168"/>
      <c r="G72" s="168"/>
      <c r="H72" s="168"/>
      <c r="I72" s="379">
        <f>情報項目シート!C46</f>
        <v>0</v>
      </c>
      <c r="J72" s="379"/>
      <c r="K72" s="379"/>
      <c r="L72" s="379"/>
      <c r="M72" s="379"/>
      <c r="N72" s="379"/>
      <c r="O72" s="379"/>
      <c r="P72" s="379"/>
      <c r="Q72" s="379"/>
      <c r="R72" s="379"/>
      <c r="S72" s="379"/>
      <c r="T72" s="379"/>
      <c r="U72" s="379"/>
      <c r="V72" s="379"/>
      <c r="W72" s="379"/>
      <c r="X72" s="379"/>
      <c r="Y72" s="169"/>
    </row>
    <row r="73" spans="1:25" ht="18" customHeight="1" x14ac:dyDescent="0.15">
      <c r="A73" s="168"/>
      <c r="B73" s="168"/>
      <c r="C73" s="168" t="s">
        <v>169</v>
      </c>
      <c r="D73" s="168"/>
      <c r="E73" s="168"/>
      <c r="F73" s="168"/>
      <c r="G73" s="168"/>
      <c r="H73" s="168"/>
      <c r="I73" s="379">
        <f>情報項目シート!C47</f>
        <v>0</v>
      </c>
      <c r="J73" s="379"/>
      <c r="K73" s="379"/>
      <c r="L73" s="379"/>
      <c r="M73" s="379"/>
      <c r="N73" s="379"/>
      <c r="O73" s="379"/>
      <c r="P73" s="379"/>
      <c r="Q73" s="379"/>
      <c r="R73" s="379"/>
      <c r="S73" s="379"/>
      <c r="T73" s="379"/>
      <c r="U73" s="379"/>
      <c r="V73" s="379"/>
      <c r="W73" s="379"/>
      <c r="X73" s="379"/>
      <c r="Y73" s="169"/>
    </row>
    <row r="74" spans="1:25" ht="10.5" customHeight="1" x14ac:dyDescent="0.15"/>
    <row r="75" spans="1:25" ht="18" customHeight="1" x14ac:dyDescent="0.15">
      <c r="A75" s="171" t="s">
        <v>251</v>
      </c>
      <c r="B75" s="167" t="s">
        <v>363</v>
      </c>
    </row>
    <row r="76" spans="1:25" ht="18" customHeight="1" x14ac:dyDescent="0.15">
      <c r="B76" s="188" t="s">
        <v>334</v>
      </c>
      <c r="C76" s="167" t="s">
        <v>252</v>
      </c>
    </row>
    <row r="77" spans="1:25" ht="18" customHeight="1" x14ac:dyDescent="0.15">
      <c r="C77" s="167" t="s">
        <v>360</v>
      </c>
      <c r="E77" s="188" t="s">
        <v>334</v>
      </c>
      <c r="F77" s="167" t="s">
        <v>359</v>
      </c>
    </row>
    <row r="78" spans="1:25" ht="18" customHeight="1" x14ac:dyDescent="0.15">
      <c r="B78" s="188" t="s">
        <v>334</v>
      </c>
      <c r="C78" s="167" t="s">
        <v>253</v>
      </c>
    </row>
    <row r="79" spans="1:25" ht="18" customHeight="1" x14ac:dyDescent="0.15">
      <c r="C79" s="167" t="s">
        <v>360</v>
      </c>
      <c r="E79" s="188" t="s">
        <v>334</v>
      </c>
      <c r="F79" s="167" t="s">
        <v>358</v>
      </c>
      <c r="K79" s="188" t="s">
        <v>334</v>
      </c>
      <c r="L79" s="167" t="s">
        <v>362</v>
      </c>
    </row>
    <row r="80" spans="1:25" ht="18" customHeight="1" x14ac:dyDescent="0.15">
      <c r="E80" s="188" t="s">
        <v>334</v>
      </c>
      <c r="F80" s="167" t="s">
        <v>361</v>
      </c>
    </row>
    <row r="81" spans="1:25" ht="18" customHeight="1" x14ac:dyDescent="0.15">
      <c r="B81" s="188" t="s">
        <v>334</v>
      </c>
      <c r="C81" s="167" t="s">
        <v>254</v>
      </c>
    </row>
    <row r="82" spans="1:25" ht="18" customHeight="1" x14ac:dyDescent="0.15">
      <c r="C82" s="167" t="s">
        <v>360</v>
      </c>
      <c r="E82" s="188" t="s">
        <v>334</v>
      </c>
      <c r="F82" s="167" t="s">
        <v>358</v>
      </c>
      <c r="K82" s="188" t="s">
        <v>334</v>
      </c>
      <c r="L82" s="167" t="s">
        <v>362</v>
      </c>
    </row>
    <row r="83" spans="1:25" ht="18" customHeight="1" x14ac:dyDescent="0.15">
      <c r="E83" s="188" t="s">
        <v>334</v>
      </c>
      <c r="F83" s="167" t="s">
        <v>361</v>
      </c>
    </row>
    <row r="84" spans="1:25" ht="9" customHeight="1" x14ac:dyDescent="0.15"/>
    <row r="85" spans="1:25" ht="18" customHeight="1" x14ac:dyDescent="0.15">
      <c r="A85" s="171" t="s">
        <v>255</v>
      </c>
      <c r="B85" s="167" t="s">
        <v>256</v>
      </c>
    </row>
    <row r="86" spans="1:25" ht="18" customHeight="1" x14ac:dyDescent="0.15">
      <c r="B86" s="188" t="s">
        <v>334</v>
      </c>
      <c r="C86" s="167" t="s">
        <v>281</v>
      </c>
    </row>
    <row r="87" spans="1:25" ht="18" customHeight="1" x14ac:dyDescent="0.15">
      <c r="C87" s="167" t="s">
        <v>282</v>
      </c>
    </row>
    <row r="88" spans="1:25" ht="18" customHeight="1" x14ac:dyDescent="0.15">
      <c r="B88" s="167" t="s">
        <v>263</v>
      </c>
      <c r="K88" s="223">
        <f>情報項目シート!C66</f>
        <v>0</v>
      </c>
      <c r="L88" s="167" t="s">
        <v>276</v>
      </c>
    </row>
    <row r="89" spans="1:25" ht="18" customHeight="1" x14ac:dyDescent="0.15">
      <c r="B89" s="167" t="s">
        <v>264</v>
      </c>
      <c r="H89" s="223">
        <f>情報項目シート!C67</f>
        <v>0</v>
      </c>
      <c r="I89" s="167" t="s">
        <v>276</v>
      </c>
      <c r="K89" s="167" t="s">
        <v>277</v>
      </c>
      <c r="O89" s="223">
        <f>情報項目シート!C68</f>
        <v>0</v>
      </c>
      <c r="P89" s="167" t="s">
        <v>276</v>
      </c>
      <c r="R89" s="167" t="s">
        <v>278</v>
      </c>
      <c r="V89" s="223">
        <f>情報項目シート!C69</f>
        <v>0</v>
      </c>
      <c r="W89" s="167" t="s">
        <v>279</v>
      </c>
    </row>
    <row r="90" spans="1:25" ht="6.75" customHeight="1" x14ac:dyDescent="0.15"/>
    <row r="91" spans="1:25" ht="18" customHeight="1" x14ac:dyDescent="0.15">
      <c r="B91" s="167" t="s">
        <v>280</v>
      </c>
    </row>
    <row r="92" spans="1:25" ht="18" customHeight="1" x14ac:dyDescent="0.15">
      <c r="V92" s="167" t="s">
        <v>287</v>
      </c>
    </row>
    <row r="93" spans="1:25" ht="18" customHeight="1" x14ac:dyDescent="0.15">
      <c r="A93" s="176"/>
      <c r="B93" s="177"/>
      <c r="C93" s="177"/>
      <c r="D93" s="177"/>
      <c r="E93" s="177"/>
      <c r="F93" s="178"/>
      <c r="G93" s="417" t="s">
        <v>432</v>
      </c>
      <c r="H93" s="418"/>
      <c r="I93" s="418"/>
      <c r="J93" s="417" t="s">
        <v>433</v>
      </c>
      <c r="K93" s="418"/>
      <c r="L93" s="418"/>
      <c r="M93" s="417" t="s">
        <v>434</v>
      </c>
      <c r="N93" s="418"/>
      <c r="O93" s="418"/>
      <c r="P93" s="417" t="s">
        <v>435</v>
      </c>
      <c r="Q93" s="418"/>
      <c r="R93" s="418"/>
      <c r="S93" s="417" t="s">
        <v>436</v>
      </c>
      <c r="T93" s="418"/>
      <c r="U93" s="418"/>
      <c r="V93" s="417" t="s">
        <v>437</v>
      </c>
      <c r="W93" s="418"/>
      <c r="X93" s="418"/>
      <c r="Y93" s="201"/>
    </row>
    <row r="94" spans="1:25" ht="20.25" customHeight="1" x14ac:dyDescent="0.15">
      <c r="A94" s="176" t="s">
        <v>283</v>
      </c>
      <c r="B94" s="177"/>
      <c r="C94" s="177"/>
      <c r="D94" s="177"/>
      <c r="E94" s="177"/>
      <c r="F94" s="178"/>
      <c r="G94" s="416">
        <f>情報項目シート!C70</f>
        <v>0</v>
      </c>
      <c r="H94" s="416"/>
      <c r="I94" s="416"/>
      <c r="J94" s="416">
        <f>情報項目シート!C72</f>
        <v>0</v>
      </c>
      <c r="K94" s="416"/>
      <c r="L94" s="416"/>
      <c r="M94" s="416">
        <f>情報項目シート!C74</f>
        <v>0</v>
      </c>
      <c r="N94" s="416"/>
      <c r="O94" s="416"/>
      <c r="P94" s="416">
        <f>情報項目シート!C76</f>
        <v>0</v>
      </c>
      <c r="Q94" s="416"/>
      <c r="R94" s="416"/>
      <c r="S94" s="416">
        <f>情報項目シート!C78</f>
        <v>0</v>
      </c>
      <c r="T94" s="416"/>
      <c r="U94" s="416"/>
      <c r="V94" s="416">
        <f>情報項目シート!C80</f>
        <v>0</v>
      </c>
      <c r="W94" s="416"/>
      <c r="X94" s="416"/>
      <c r="Y94" s="202"/>
    </row>
    <row r="95" spans="1:25" ht="22.5" customHeight="1" x14ac:dyDescent="0.15">
      <c r="A95" s="176" t="s">
        <v>284</v>
      </c>
      <c r="B95" s="177"/>
      <c r="C95" s="177"/>
      <c r="D95" s="177"/>
      <c r="E95" s="177"/>
      <c r="F95" s="178"/>
      <c r="G95" s="421">
        <f>情報項目シート!C71</f>
        <v>0</v>
      </c>
      <c r="H95" s="421"/>
      <c r="I95" s="421"/>
      <c r="J95" s="421">
        <f>情報項目シート!C73</f>
        <v>0</v>
      </c>
      <c r="K95" s="421"/>
      <c r="L95" s="421"/>
      <c r="M95" s="421">
        <f>情報項目シート!C75</f>
        <v>0</v>
      </c>
      <c r="N95" s="421"/>
      <c r="O95" s="421"/>
      <c r="P95" s="421">
        <f>情報項目シート!C77</f>
        <v>0</v>
      </c>
      <c r="Q95" s="421"/>
      <c r="R95" s="421"/>
      <c r="S95" s="421">
        <f>情報項目シート!C79</f>
        <v>0</v>
      </c>
      <c r="T95" s="421"/>
      <c r="U95" s="421"/>
      <c r="V95" s="421">
        <f>情報項目シート!C81</f>
        <v>0</v>
      </c>
      <c r="W95" s="421"/>
      <c r="X95" s="421"/>
      <c r="Y95" s="203"/>
    </row>
    <row r="96" spans="1:25" ht="8.25" customHeight="1" x14ac:dyDescent="0.15"/>
    <row r="97" spans="1:24" ht="18" customHeight="1" x14ac:dyDescent="0.15">
      <c r="B97" s="167" t="s">
        <v>331</v>
      </c>
    </row>
    <row r="98" spans="1:24" ht="8.25" customHeight="1" x14ac:dyDescent="0.15"/>
    <row r="99" spans="1:24" ht="18" customHeight="1" x14ac:dyDescent="0.15">
      <c r="C99" s="167" t="s">
        <v>332</v>
      </c>
    </row>
    <row r="100" spans="1:24" ht="5.25" customHeight="1" x14ac:dyDescent="0.15"/>
    <row r="101" spans="1:24" ht="18" customHeight="1" x14ac:dyDescent="0.15">
      <c r="B101" s="188" t="s">
        <v>334</v>
      </c>
      <c r="C101" s="167" t="s">
        <v>333</v>
      </c>
    </row>
    <row r="102" spans="1:24" ht="7.5" customHeight="1" x14ac:dyDescent="0.15"/>
    <row r="103" spans="1:24" ht="18" customHeight="1" x14ac:dyDescent="0.15">
      <c r="V103" s="204" t="s">
        <v>431</v>
      </c>
    </row>
    <row r="105" spans="1:24" ht="18" customHeight="1" x14ac:dyDescent="0.15">
      <c r="A105" s="167" t="s">
        <v>335</v>
      </c>
    </row>
    <row r="106" spans="1:24" ht="18" customHeight="1" x14ac:dyDescent="0.15">
      <c r="A106" s="167" t="s">
        <v>336</v>
      </c>
    </row>
    <row r="108" spans="1:24" ht="18" customHeight="1" x14ac:dyDescent="0.15">
      <c r="A108" s="167" t="s">
        <v>428</v>
      </c>
    </row>
    <row r="109" spans="1:24" ht="18" customHeight="1" x14ac:dyDescent="0.15">
      <c r="A109" s="168" t="s">
        <v>403</v>
      </c>
      <c r="B109" s="168"/>
      <c r="C109" s="168"/>
      <c r="D109" s="168"/>
      <c r="E109" s="168"/>
      <c r="F109" s="168"/>
      <c r="G109" s="168"/>
      <c r="H109" s="168"/>
      <c r="I109" s="168"/>
      <c r="J109" s="168"/>
      <c r="K109" s="168"/>
      <c r="L109" s="168"/>
      <c r="M109" s="168"/>
      <c r="N109" s="168"/>
      <c r="O109" s="168"/>
      <c r="P109" s="168"/>
      <c r="Q109" s="168"/>
      <c r="R109" s="168"/>
      <c r="S109" s="168"/>
      <c r="T109" s="168"/>
      <c r="U109" s="168"/>
      <c r="V109" s="168"/>
      <c r="W109" s="168"/>
      <c r="X109" s="168"/>
    </row>
    <row r="110" spans="1:24" ht="18" customHeight="1" x14ac:dyDescent="0.15">
      <c r="A110" s="168" t="s">
        <v>405</v>
      </c>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c r="X110" s="207"/>
    </row>
  </sheetData>
  <sheetProtection sheet="1" formatCells="0" formatColumns="0" formatRows="0" insertColumns="0" insertRows="0" insertHyperlinks="0" deleteColumns="0" deleteRows="0" sort="0" autoFilter="0" pivotTables="0"/>
  <mergeCells count="119">
    <mergeCell ref="X52:Z52"/>
    <mergeCell ref="X53:Z53"/>
    <mergeCell ref="X54:Z54"/>
    <mergeCell ref="X55:Z55"/>
    <mergeCell ref="X56:Z56"/>
    <mergeCell ref="J46:T46"/>
    <mergeCell ref="C55:H55"/>
    <mergeCell ref="C56:H56"/>
    <mergeCell ref="U51:W51"/>
    <mergeCell ref="U52:W52"/>
    <mergeCell ref="U53:W53"/>
    <mergeCell ref="U54:W54"/>
    <mergeCell ref="U55:W55"/>
    <mergeCell ref="U56:W56"/>
    <mergeCell ref="O56:Q56"/>
    <mergeCell ref="O52:Q52"/>
    <mergeCell ref="O53:Q53"/>
    <mergeCell ref="P37:U37"/>
    <mergeCell ref="P40:U40"/>
    <mergeCell ref="L52:N52"/>
    <mergeCell ref="L53:N53"/>
    <mergeCell ref="I57:K57"/>
    <mergeCell ref="C57:H57"/>
    <mergeCell ref="U57:W57"/>
    <mergeCell ref="L51:N51"/>
    <mergeCell ref="L56:N56"/>
    <mergeCell ref="G95:I95"/>
    <mergeCell ref="J95:L95"/>
    <mergeCell ref="M95:O95"/>
    <mergeCell ref="P95:R95"/>
    <mergeCell ref="P94:R94"/>
    <mergeCell ref="S94:U94"/>
    <mergeCell ref="V95:X95"/>
    <mergeCell ref="V94:X94"/>
    <mergeCell ref="P38:U38"/>
    <mergeCell ref="P39:U39"/>
    <mergeCell ref="V93:X93"/>
    <mergeCell ref="O54:Q54"/>
    <mergeCell ref="O55:Q55"/>
    <mergeCell ref="L54:N54"/>
    <mergeCell ref="L55:N55"/>
    <mergeCell ref="I73:X73"/>
    <mergeCell ref="I68:X68"/>
    <mergeCell ref="I69:X69"/>
    <mergeCell ref="I70:X71"/>
    <mergeCell ref="X57:Z57"/>
    <mergeCell ref="X58:Z58"/>
    <mergeCell ref="S95:U95"/>
    <mergeCell ref="P41:U41"/>
    <mergeCell ref="X51:Z51"/>
    <mergeCell ref="G94:I94"/>
    <mergeCell ref="J94:L94"/>
    <mergeCell ref="M94:O94"/>
    <mergeCell ref="G93:I93"/>
    <mergeCell ref="J93:L93"/>
    <mergeCell ref="M93:O93"/>
    <mergeCell ref="P93:R93"/>
    <mergeCell ref="S93:U93"/>
    <mergeCell ref="E22:X22"/>
    <mergeCell ref="E23:X23"/>
    <mergeCell ref="E24:X24"/>
    <mergeCell ref="P34:U34"/>
    <mergeCell ref="C53:H53"/>
    <mergeCell ref="C54:H54"/>
    <mergeCell ref="O58:Q58"/>
    <mergeCell ref="R51:T51"/>
    <mergeCell ref="R52:T52"/>
    <mergeCell ref="R53:T53"/>
    <mergeCell ref="R54:T54"/>
    <mergeCell ref="R55:T55"/>
    <mergeCell ref="R56:T56"/>
    <mergeCell ref="R57:T57"/>
    <mergeCell ref="R58:T58"/>
    <mergeCell ref="O57:Q57"/>
    <mergeCell ref="A3:X3"/>
    <mergeCell ref="A5:X5"/>
    <mergeCell ref="J8:L8"/>
    <mergeCell ref="M8:X8"/>
    <mergeCell ref="M12:V12"/>
    <mergeCell ref="M11:X11"/>
    <mergeCell ref="M9:X10"/>
    <mergeCell ref="B27:X27"/>
    <mergeCell ref="J36:M36"/>
    <mergeCell ref="P33:U33"/>
    <mergeCell ref="P30:U30"/>
    <mergeCell ref="K13:R13"/>
    <mergeCell ref="A17:X17"/>
    <mergeCell ref="A18:X18"/>
    <mergeCell ref="S13:X13"/>
    <mergeCell ref="P29:U29"/>
    <mergeCell ref="P31:U31"/>
    <mergeCell ref="P32:U32"/>
    <mergeCell ref="P36:U36"/>
    <mergeCell ref="A15:X15"/>
    <mergeCell ref="A16:X16"/>
    <mergeCell ref="I72:X72"/>
    <mergeCell ref="J47:S47"/>
    <mergeCell ref="B43:F43"/>
    <mergeCell ref="B50:H50"/>
    <mergeCell ref="I66:X66"/>
    <mergeCell ref="I67:X67"/>
    <mergeCell ref="B60:X60"/>
    <mergeCell ref="I51:K51"/>
    <mergeCell ref="I52:K52"/>
    <mergeCell ref="I53:K53"/>
    <mergeCell ref="I54:K54"/>
    <mergeCell ref="I55:K55"/>
    <mergeCell ref="I56:K56"/>
    <mergeCell ref="L57:N57"/>
    <mergeCell ref="L58:N58"/>
    <mergeCell ref="C58:H58"/>
    <mergeCell ref="U58:W58"/>
    <mergeCell ref="A51:B51"/>
    <mergeCell ref="A52:B52"/>
    <mergeCell ref="A53:B58"/>
    <mergeCell ref="C51:H51"/>
    <mergeCell ref="C52:H52"/>
    <mergeCell ref="I58:K58"/>
    <mergeCell ref="O51:Q51"/>
  </mergeCells>
  <phoneticPr fontId="4"/>
  <dataValidations count="2">
    <dataValidation type="list" allowBlank="1" showInputMessage="1" showErrorMessage="1" sqref="B101 K82 E82:E83 B81 K79 E77 E79:E80 B76 B78 B86" xr:uid="{008682EA-3EDF-446E-9E4A-59614CB1D14F}">
      <formula1>$A$105:$A$106</formula1>
    </dataValidation>
    <dataValidation type="list" allowBlank="1" showInputMessage="1" showErrorMessage="1" sqref="A15:X15" xr:uid="{755CD286-362D-4014-9C49-B17798C36598}">
      <formula1>$A$108:$A$110</formula1>
    </dataValidation>
  </dataValidations>
  <pageMargins left="0.7" right="0.7" top="0.75" bottom="0.75" header="0.3" footer="0.3"/>
  <pageSetup paperSize="9" scale="93" fitToHeight="0" orientation="portrait" r:id="rId1"/>
  <rowBreaks count="2" manualBreakCount="2">
    <brk id="47" max="25" man="1"/>
    <brk id="74"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34"/>
  <sheetViews>
    <sheetView zoomScaleNormal="100" workbookViewId="0"/>
  </sheetViews>
  <sheetFormatPr defaultRowHeight="13.5" x14ac:dyDescent="0.15"/>
  <cols>
    <col min="1" max="1" width="22.125" style="230" customWidth="1"/>
    <col min="2" max="2" width="24.125" style="230" customWidth="1"/>
    <col min="3" max="8" width="13.5" style="230" customWidth="1"/>
    <col min="9" max="16384" width="9" style="230"/>
  </cols>
  <sheetData>
    <row r="1" spans="1:10" ht="18.75" x14ac:dyDescent="0.15">
      <c r="A1" s="232"/>
      <c r="B1" s="38"/>
      <c r="C1" s="38"/>
      <c r="D1" s="38"/>
      <c r="E1" s="39"/>
      <c r="F1" s="39"/>
      <c r="H1" s="233" t="s">
        <v>288</v>
      </c>
      <c r="I1" s="38"/>
    </row>
    <row r="2" spans="1:10" ht="19.5" x14ac:dyDescent="0.15">
      <c r="A2" s="430" t="s">
        <v>175</v>
      </c>
      <c r="B2" s="430"/>
      <c r="C2" s="430"/>
      <c r="D2" s="430"/>
      <c r="E2" s="430"/>
      <c r="F2" s="431"/>
      <c r="G2" s="431"/>
      <c r="H2" s="431"/>
      <c r="I2" s="38"/>
    </row>
    <row r="3" spans="1:10" x14ac:dyDescent="0.15">
      <c r="A3" s="38"/>
      <c r="B3" s="38"/>
      <c r="C3" s="38"/>
      <c r="D3" s="38"/>
      <c r="E3" s="38"/>
      <c r="F3" s="38"/>
      <c r="G3" s="38"/>
      <c r="H3" s="38"/>
      <c r="I3" s="38"/>
    </row>
    <row r="4" spans="1:10" s="236" customFormat="1" ht="20.25" customHeight="1" x14ac:dyDescent="0.15">
      <c r="A4" s="234" t="s">
        <v>130</v>
      </c>
      <c r="B4" s="234"/>
      <c r="C4" s="235"/>
      <c r="D4" s="235"/>
      <c r="E4" s="235"/>
      <c r="F4" s="235"/>
      <c r="G4" s="235"/>
      <c r="H4" s="235"/>
      <c r="I4" s="235"/>
    </row>
    <row r="5" spans="1:10" s="236" customFormat="1" ht="17.25" customHeight="1" x14ac:dyDescent="0.15">
      <c r="A5" s="234" t="str">
        <f>"助成事業の名称：　"&amp;情報項目シート!C7</f>
        <v>助成事業の名称：　</v>
      </c>
      <c r="B5" s="234"/>
      <c r="C5" s="235"/>
      <c r="D5" s="235"/>
      <c r="E5" s="235"/>
      <c r="F5" s="235"/>
      <c r="G5" s="235"/>
      <c r="H5" s="235"/>
      <c r="I5" s="235"/>
    </row>
    <row r="6" spans="1:10" s="236" customFormat="1" ht="18" customHeight="1" x14ac:dyDescent="0.15">
      <c r="A6" s="234"/>
      <c r="B6" s="234"/>
      <c r="C6" s="235"/>
      <c r="D6" s="237"/>
      <c r="E6" s="238"/>
      <c r="H6" s="237" t="s">
        <v>129</v>
      </c>
      <c r="I6" s="235"/>
    </row>
    <row r="7" spans="1:10" s="236" customFormat="1" ht="20.25" customHeight="1" x14ac:dyDescent="0.15">
      <c r="A7" s="239" t="s">
        <v>131</v>
      </c>
      <c r="B7" s="240" t="s">
        <v>132</v>
      </c>
      <c r="C7" s="239" t="s">
        <v>72</v>
      </c>
      <c r="D7" s="239" t="s">
        <v>249</v>
      </c>
      <c r="E7" s="239" t="s">
        <v>274</v>
      </c>
      <c r="F7" s="239" t="s">
        <v>285</v>
      </c>
      <c r="G7" s="239" t="s">
        <v>286</v>
      </c>
      <c r="H7" s="239" t="s">
        <v>389</v>
      </c>
      <c r="I7" s="235"/>
    </row>
    <row r="8" spans="1:10" s="236" customFormat="1" ht="21.75" customHeight="1" x14ac:dyDescent="0.15">
      <c r="A8" s="433" t="str">
        <f>"１．　"&amp;情報項目シート!C6</f>
        <v>１．　</v>
      </c>
      <c r="B8" s="434"/>
      <c r="C8" s="241">
        <f>SUM(D8:H8)</f>
        <v>0</v>
      </c>
      <c r="D8" s="241">
        <f>'別紙2(4)項目別明細表(助成先)【2025年度】'!$K$57</f>
        <v>0</v>
      </c>
      <c r="E8" s="241">
        <f>'別紙2(4)項目別明細表(助成先)【2026年度】'!$K$57</f>
        <v>0</v>
      </c>
      <c r="F8" s="242">
        <f>'別紙2(4)項目別明細表(助成先)【2027年度】'!$K$57</f>
        <v>0</v>
      </c>
      <c r="G8" s="242">
        <f>'別紙2(4)項目別明細表(助成先)【2028年度】'!$K$57</f>
        <v>0</v>
      </c>
      <c r="H8" s="241">
        <f>'別紙2(4)項目別明細表(助成先)【2029年度】'!$K$57</f>
        <v>0</v>
      </c>
      <c r="I8" s="243"/>
      <c r="J8" s="244"/>
    </row>
    <row r="9" spans="1:10" s="236" customFormat="1" ht="19.5" customHeight="1" x14ac:dyDescent="0.15">
      <c r="A9" s="245"/>
      <c r="B9" s="246"/>
      <c r="C9" s="247">
        <f>SUM(D9:H9)</f>
        <v>0</v>
      </c>
      <c r="D9" s="247">
        <f>'別紙2(4)項目別明細表(助成先)【2025年度】'!$K$51</f>
        <v>0</v>
      </c>
      <c r="E9" s="247">
        <f>'別紙2(4)項目別明細表(助成先)【2026年度】'!$K$51</f>
        <v>0</v>
      </c>
      <c r="F9" s="247">
        <f>'別紙2(4)項目別明細表(助成先)【2027年度】'!$K$51</f>
        <v>0</v>
      </c>
      <c r="G9" s="247">
        <f>'別紙2(4)項目別明細表(助成先)【2028年度】'!$K$51</f>
        <v>0</v>
      </c>
      <c r="H9" s="247">
        <f>'別紙2(4)項目別明細表(助成先)【2029年度】'!$K$51</f>
        <v>0</v>
      </c>
      <c r="I9" s="243"/>
      <c r="J9" s="244"/>
    </row>
    <row r="10" spans="1:10" s="236" customFormat="1" ht="19.5" customHeight="1" x14ac:dyDescent="0.15">
      <c r="A10" s="245"/>
      <c r="B10" s="246"/>
      <c r="C10" s="247">
        <f>SUM(D10:H10)</f>
        <v>0</v>
      </c>
      <c r="D10" s="248">
        <f>'別紙2(4)項目別明細表(助成先)【2025年度】'!$K$52</f>
        <v>0</v>
      </c>
      <c r="E10" s="248">
        <f>'別紙2(4)項目別明細表(助成先)【2026年度】'!$K$52</f>
        <v>0</v>
      </c>
      <c r="F10" s="248">
        <f>'別紙2(4)項目別明細表(助成先)【2027年度】'!$K$52</f>
        <v>0</v>
      </c>
      <c r="G10" s="248">
        <f>'別紙2(4)項目別明細表(助成先)【2028年度】'!$K$52</f>
        <v>0</v>
      </c>
      <c r="H10" s="248">
        <f>'別紙2(4)項目別明細表(助成先)【2029年度】'!$K$52</f>
        <v>0</v>
      </c>
      <c r="I10" s="243"/>
      <c r="J10" s="244"/>
    </row>
    <row r="11" spans="1:10" s="236" customFormat="1" ht="21" customHeight="1" x14ac:dyDescent="0.15">
      <c r="A11" s="245"/>
      <c r="B11" s="241"/>
      <c r="C11" s="247"/>
      <c r="D11" s="247"/>
      <c r="E11" s="247"/>
      <c r="F11" s="247"/>
      <c r="G11" s="247"/>
      <c r="H11" s="249"/>
      <c r="I11" s="243"/>
      <c r="J11" s="244"/>
    </row>
    <row r="12" spans="1:10" s="236" customFormat="1" ht="20.25" customHeight="1" x14ac:dyDescent="0.15">
      <c r="A12" s="435" t="s">
        <v>133</v>
      </c>
      <c r="B12" s="436"/>
      <c r="C12" s="250">
        <f>SUM(D12:H12)</f>
        <v>0</v>
      </c>
      <c r="D12" s="250">
        <v>0</v>
      </c>
      <c r="E12" s="250">
        <v>0</v>
      </c>
      <c r="F12" s="250">
        <v>0</v>
      </c>
      <c r="G12" s="250">
        <v>0</v>
      </c>
      <c r="H12" s="250">
        <v>0</v>
      </c>
      <c r="I12" s="243"/>
      <c r="J12" s="244"/>
    </row>
    <row r="13" spans="1:10" s="236" customFormat="1" ht="18.75" customHeight="1" x14ac:dyDescent="0.15">
      <c r="A13" s="251"/>
      <c r="B13" s="250"/>
      <c r="C13" s="252">
        <f>SUM(D13:H13)</f>
        <v>0</v>
      </c>
      <c r="D13" s="252">
        <v>0</v>
      </c>
      <c r="E13" s="252">
        <v>0</v>
      </c>
      <c r="F13" s="252">
        <v>0</v>
      </c>
      <c r="G13" s="252">
        <v>0</v>
      </c>
      <c r="H13" s="252">
        <v>0</v>
      </c>
      <c r="I13" s="243"/>
      <c r="J13" s="244"/>
    </row>
    <row r="14" spans="1:10" s="236" customFormat="1" ht="19.5" customHeight="1" x14ac:dyDescent="0.15">
      <c r="A14" s="251"/>
      <c r="B14" s="250"/>
      <c r="C14" s="252">
        <f>SUM(D14:H14)</f>
        <v>0</v>
      </c>
      <c r="D14" s="252">
        <v>0</v>
      </c>
      <c r="E14" s="252">
        <v>0</v>
      </c>
      <c r="F14" s="252">
        <v>0</v>
      </c>
      <c r="G14" s="252">
        <v>0</v>
      </c>
      <c r="H14" s="252">
        <v>0</v>
      </c>
      <c r="I14" s="243"/>
      <c r="J14" s="244"/>
    </row>
    <row r="15" spans="1:10" s="236" customFormat="1" ht="21" customHeight="1" x14ac:dyDescent="0.15">
      <c r="A15" s="251"/>
      <c r="B15" s="250"/>
      <c r="C15" s="252">
        <f>SUM(D15:H15)</f>
        <v>0</v>
      </c>
      <c r="D15" s="252">
        <v>0</v>
      </c>
      <c r="E15" s="252">
        <v>0</v>
      </c>
      <c r="F15" s="252">
        <v>0</v>
      </c>
      <c r="G15" s="252">
        <v>0</v>
      </c>
      <c r="H15" s="252">
        <v>0</v>
      </c>
      <c r="I15" s="235"/>
    </row>
    <row r="16" spans="1:10" s="236" customFormat="1" ht="19.5" customHeight="1" x14ac:dyDescent="0.15">
      <c r="A16" s="433" t="s">
        <v>134</v>
      </c>
      <c r="B16" s="434"/>
      <c r="C16" s="241">
        <f>SUM(C8,C12)</f>
        <v>0</v>
      </c>
      <c r="D16" s="241">
        <f t="shared" ref="D16:G16" si="0">SUM(D8,D12)</f>
        <v>0</v>
      </c>
      <c r="E16" s="241">
        <f t="shared" si="0"/>
        <v>0</v>
      </c>
      <c r="F16" s="241">
        <f t="shared" si="0"/>
        <v>0</v>
      </c>
      <c r="G16" s="241">
        <f t="shared" si="0"/>
        <v>0</v>
      </c>
      <c r="H16" s="241">
        <f>SUM(H8,H12)</f>
        <v>0</v>
      </c>
      <c r="I16" s="243"/>
      <c r="J16" s="244"/>
    </row>
    <row r="17" spans="1:10" s="236" customFormat="1" ht="18.75" customHeight="1" x14ac:dyDescent="0.15">
      <c r="A17" s="433" t="s">
        <v>73</v>
      </c>
      <c r="B17" s="434"/>
      <c r="C17" s="247">
        <f>SUM(D17:H17)</f>
        <v>0</v>
      </c>
      <c r="D17" s="241">
        <f>ROUNDDOWN(SUM(D8,D12)*$A$18,-3)</f>
        <v>0</v>
      </c>
      <c r="E17" s="241">
        <f>ROUNDDOWN(SUM(E8,E12)*$A$18,-3)</f>
        <v>0</v>
      </c>
      <c r="F17" s="241">
        <f>ROUNDDOWN(SUM(F8,F12)*$A$18,-3)</f>
        <v>0</v>
      </c>
      <c r="G17" s="241">
        <f>ROUNDDOWN(SUM(G8,G12)*$A$18,-3)</f>
        <v>0</v>
      </c>
      <c r="H17" s="241">
        <f>ROUNDDOWN(SUM(H8,H12)*$A$18,-3)</f>
        <v>0</v>
      </c>
      <c r="I17" s="243"/>
      <c r="J17" s="244"/>
    </row>
    <row r="18" spans="1:10" s="236" customFormat="1" x14ac:dyDescent="0.15">
      <c r="A18" s="253">
        <v>0.66666666666666696</v>
      </c>
      <c r="B18" s="254"/>
      <c r="C18" s="44"/>
      <c r="D18" s="44"/>
      <c r="E18" s="44"/>
      <c r="F18" s="44"/>
      <c r="G18" s="243"/>
      <c r="H18" s="243"/>
      <c r="I18" s="243"/>
      <c r="J18" s="244"/>
    </row>
    <row r="19" spans="1:10" x14ac:dyDescent="0.15">
      <c r="A19" s="38"/>
      <c r="B19" s="38"/>
      <c r="C19" s="38"/>
      <c r="D19" s="38"/>
      <c r="E19" s="38"/>
      <c r="F19" s="38"/>
      <c r="G19" s="38"/>
      <c r="H19" s="38"/>
      <c r="I19" s="38"/>
    </row>
    <row r="20" spans="1:10" x14ac:dyDescent="0.15">
      <c r="A20" s="38" t="s">
        <v>135</v>
      </c>
      <c r="B20" s="38"/>
      <c r="C20" s="38"/>
      <c r="D20" s="38"/>
      <c r="E20" s="38"/>
      <c r="F20" s="38"/>
      <c r="G20" s="38"/>
      <c r="H20" s="38"/>
      <c r="I20" s="38"/>
    </row>
    <row r="21" spans="1:10" ht="18" customHeight="1" x14ac:dyDescent="0.15">
      <c r="A21" s="437" t="s">
        <v>136</v>
      </c>
      <c r="B21" s="437"/>
      <c r="C21" s="250">
        <f>SUM(D21:G21)</f>
        <v>0</v>
      </c>
      <c r="D21" s="250">
        <f>SUM(D22:D23)</f>
        <v>0</v>
      </c>
      <c r="E21" s="250">
        <f>SUM(E22:E23)</f>
        <v>0</v>
      </c>
      <c r="F21" s="250">
        <f>SUM(F22:F23)</f>
        <v>0</v>
      </c>
      <c r="G21" s="250">
        <f>SUM(G22:G23)</f>
        <v>0</v>
      </c>
      <c r="H21" s="250">
        <f>SUM(H22:H23)</f>
        <v>0</v>
      </c>
      <c r="I21" s="255"/>
      <c r="J21" s="256"/>
    </row>
    <row r="22" spans="1:10" ht="19.5" customHeight="1" x14ac:dyDescent="0.15">
      <c r="A22" s="438"/>
      <c r="B22" s="438"/>
      <c r="C22" s="250">
        <f>SUM(D22:G22)</f>
        <v>0</v>
      </c>
      <c r="D22" s="250">
        <v>0</v>
      </c>
      <c r="E22" s="250">
        <v>0</v>
      </c>
      <c r="F22" s="250">
        <v>0</v>
      </c>
      <c r="G22" s="250">
        <v>0</v>
      </c>
      <c r="H22" s="250">
        <v>0</v>
      </c>
      <c r="I22" s="255"/>
      <c r="J22" s="256"/>
    </row>
    <row r="23" spans="1:10" ht="19.5" customHeight="1" x14ac:dyDescent="0.15">
      <c r="A23" s="438"/>
      <c r="B23" s="438"/>
      <c r="C23" s="250">
        <f>SUM(D23:G23)</f>
        <v>0</v>
      </c>
      <c r="D23" s="250">
        <v>0</v>
      </c>
      <c r="E23" s="250">
        <v>0</v>
      </c>
      <c r="F23" s="250">
        <v>0</v>
      </c>
      <c r="G23" s="250">
        <v>0</v>
      </c>
      <c r="H23" s="250">
        <v>0</v>
      </c>
      <c r="I23" s="255"/>
      <c r="J23" s="256"/>
    </row>
    <row r="24" spans="1:10" s="260" customFormat="1" x14ac:dyDescent="0.15">
      <c r="A24" s="254"/>
      <c r="B24" s="254"/>
      <c r="C24" s="44"/>
      <c r="D24" s="257"/>
      <c r="E24" s="257"/>
      <c r="F24" s="257"/>
      <c r="G24" s="258"/>
      <c r="H24" s="258"/>
      <c r="I24" s="258"/>
      <c r="J24" s="259"/>
    </row>
    <row r="25" spans="1:10" ht="19.5" customHeight="1" x14ac:dyDescent="0.15">
      <c r="A25" s="437" t="s">
        <v>51</v>
      </c>
      <c r="B25" s="437"/>
      <c r="C25" s="250">
        <f>SUM(D25:G25)</f>
        <v>0</v>
      </c>
      <c r="D25" s="250">
        <f>SUM(D26:D27)</f>
        <v>0</v>
      </c>
      <c r="E25" s="250">
        <f>SUM(E26:E27)</f>
        <v>0</v>
      </c>
      <c r="F25" s="250">
        <f>SUM(F26:F27)</f>
        <v>0</v>
      </c>
      <c r="G25" s="250">
        <f>SUM(G26:G27)</f>
        <v>0</v>
      </c>
      <c r="H25" s="250">
        <f>SUM(H26:H27)</f>
        <v>0</v>
      </c>
      <c r="I25" s="38"/>
    </row>
    <row r="26" spans="1:10" ht="20.25" customHeight="1" x14ac:dyDescent="0.15">
      <c r="A26" s="438"/>
      <c r="B26" s="438"/>
      <c r="C26" s="250">
        <f>SUM(D26:G26)</f>
        <v>0</v>
      </c>
      <c r="D26" s="250">
        <v>0</v>
      </c>
      <c r="E26" s="250">
        <v>0</v>
      </c>
      <c r="F26" s="250">
        <v>0</v>
      </c>
      <c r="G26" s="250">
        <v>0</v>
      </c>
      <c r="H26" s="250">
        <v>0</v>
      </c>
      <c r="I26" s="38"/>
    </row>
    <row r="27" spans="1:10" ht="19.5" customHeight="1" x14ac:dyDescent="0.15">
      <c r="A27" s="438"/>
      <c r="B27" s="438"/>
      <c r="C27" s="250">
        <f>SUM(D27:G27)</f>
        <v>0</v>
      </c>
      <c r="D27" s="250">
        <v>0</v>
      </c>
      <c r="E27" s="250">
        <v>0</v>
      </c>
      <c r="F27" s="250">
        <v>0</v>
      </c>
      <c r="G27" s="250">
        <v>0</v>
      </c>
      <c r="H27" s="250">
        <v>0</v>
      </c>
      <c r="I27" s="38"/>
    </row>
    <row r="28" spans="1:10" x14ac:dyDescent="0.15">
      <c r="A28" s="38"/>
      <c r="B28" s="38"/>
      <c r="C28" s="38"/>
      <c r="D28" s="38"/>
      <c r="E28" s="38"/>
      <c r="F28" s="38"/>
      <c r="G28" s="38"/>
      <c r="H28" s="38"/>
      <c r="I28" s="38"/>
    </row>
    <row r="29" spans="1:10" s="227" customFormat="1" x14ac:dyDescent="0.15">
      <c r="A29" s="432" t="s">
        <v>137</v>
      </c>
      <c r="B29" s="432"/>
      <c r="C29" s="432"/>
      <c r="D29" s="226"/>
      <c r="E29" s="226"/>
      <c r="G29" s="36" t="s">
        <v>409</v>
      </c>
      <c r="H29" s="231" t="s">
        <v>431</v>
      </c>
      <c r="I29" s="226"/>
    </row>
    <row r="30" spans="1:10" s="227" customFormat="1" x14ac:dyDescent="0.15">
      <c r="A30" s="225"/>
      <c r="B30" s="226"/>
      <c r="C30" s="226"/>
      <c r="D30" s="226"/>
      <c r="E30" s="226"/>
      <c r="F30" s="226"/>
      <c r="G30" s="226"/>
      <c r="H30" s="226"/>
      <c r="I30" s="226"/>
    </row>
    <row r="31" spans="1:10" s="227" customFormat="1" x14ac:dyDescent="0.15">
      <c r="A31" s="225"/>
      <c r="B31" s="226"/>
      <c r="C31" s="226"/>
      <c r="D31" s="226" t="s">
        <v>304</v>
      </c>
      <c r="E31" s="226"/>
      <c r="F31" s="226"/>
      <c r="G31" s="226"/>
      <c r="H31" s="226"/>
      <c r="I31" s="226"/>
    </row>
    <row r="32" spans="1:10" s="227" customFormat="1" x14ac:dyDescent="0.15">
      <c r="A32" s="228"/>
    </row>
    <row r="33" spans="1:4" x14ac:dyDescent="0.15">
      <c r="A33" s="229"/>
      <c r="D33" s="230" t="s">
        <v>305</v>
      </c>
    </row>
    <row r="34" spans="1:4" x14ac:dyDescent="0.15">
      <c r="D34" s="230" t="s">
        <v>306</v>
      </c>
    </row>
  </sheetData>
  <sheetProtection sheet="1" formatCells="0" formatColumns="0" formatRows="0" insertColumns="0" insertRows="0" insertHyperlinks="0" deleteColumns="0" deleteRows="0" sort="0" autoFilter="0" pivotTables="0"/>
  <mergeCells count="12">
    <mergeCell ref="A2:H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6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G29"/>
  <sheetViews>
    <sheetView topLeftCell="A5" workbookViewId="0">
      <selection activeCell="A5" sqref="A5"/>
    </sheetView>
  </sheetViews>
  <sheetFormatPr defaultRowHeight="13.5" x14ac:dyDescent="0.15"/>
  <cols>
    <col min="1" max="1" width="31.75" style="261" customWidth="1"/>
    <col min="2" max="7" width="13.5" style="261" customWidth="1"/>
    <col min="8" max="16384" width="9" style="261"/>
  </cols>
  <sheetData>
    <row r="1" spans="1:7" ht="18.75" x14ac:dyDescent="0.15">
      <c r="A1" s="232"/>
      <c r="E1" s="39"/>
      <c r="G1" s="264" t="s">
        <v>288</v>
      </c>
    </row>
    <row r="2" spans="1:7" ht="19.5" x14ac:dyDescent="0.15">
      <c r="A2" s="440" t="s">
        <v>204</v>
      </c>
      <c r="B2" s="440"/>
      <c r="C2" s="440"/>
      <c r="D2" s="440"/>
      <c r="E2" s="440"/>
      <c r="F2" s="441"/>
      <c r="G2" s="441"/>
    </row>
    <row r="3" spans="1:7" ht="19.5" x14ac:dyDescent="0.15">
      <c r="A3" s="265"/>
      <c r="B3" s="265"/>
      <c r="C3" s="265"/>
      <c r="D3" s="265"/>
      <c r="E3" s="265"/>
    </row>
    <row r="4" spans="1:7" s="235" customFormat="1" x14ac:dyDescent="0.15">
      <c r="A4" s="235" t="s">
        <v>203</v>
      </c>
    </row>
    <row r="5" spans="1:7" s="266" customFormat="1" x14ac:dyDescent="0.15">
      <c r="A5" s="234" t="str">
        <f>"助成事業の名称：　"&amp;情報項目シート!C8</f>
        <v>助成事業の名称：　</v>
      </c>
      <c r="B5" s="142"/>
    </row>
    <row r="6" spans="1:7" s="266" customFormat="1" x14ac:dyDescent="0.15">
      <c r="A6" s="266">
        <f>情報項目シート!C6</f>
        <v>0</v>
      </c>
    </row>
    <row r="7" spans="1:7" s="266" customFormat="1" x14ac:dyDescent="0.15">
      <c r="C7" s="267"/>
      <c r="D7" s="267"/>
      <c r="E7" s="267"/>
      <c r="G7" s="266" t="s">
        <v>129</v>
      </c>
    </row>
    <row r="8" spans="1:7" s="269" customFormat="1" x14ac:dyDescent="0.15">
      <c r="A8" s="268" t="s">
        <v>0</v>
      </c>
      <c r="B8" s="268" t="s">
        <v>72</v>
      </c>
      <c r="C8" s="239" t="s">
        <v>249</v>
      </c>
      <c r="D8" s="239" t="s">
        <v>274</v>
      </c>
      <c r="E8" s="239" t="s">
        <v>285</v>
      </c>
      <c r="F8" s="239" t="s">
        <v>286</v>
      </c>
      <c r="G8" s="239" t="s">
        <v>389</v>
      </c>
    </row>
    <row r="9" spans="1:7" s="235" customFormat="1" ht="24" customHeight="1" x14ac:dyDescent="0.15">
      <c r="A9" s="270" t="s">
        <v>74</v>
      </c>
      <c r="B9" s="271">
        <f t="shared" ref="B9:B22" si="0">SUM(C9:G9)</f>
        <v>0</v>
      </c>
      <c r="C9" s="271">
        <f>SUM(C10:C12)</f>
        <v>0</v>
      </c>
      <c r="D9" s="271">
        <f>SUM(D10:D12)</f>
        <v>0</v>
      </c>
      <c r="E9" s="271">
        <f>SUM(E10:E12)</f>
        <v>0</v>
      </c>
      <c r="F9" s="271">
        <f>SUM(F10:F12)</f>
        <v>0</v>
      </c>
      <c r="G9" s="272">
        <f>SUM(G10:G12)</f>
        <v>0</v>
      </c>
    </row>
    <row r="10" spans="1:7" s="235" customFormat="1" ht="24" customHeight="1" x14ac:dyDescent="0.15">
      <c r="A10" s="273" t="s">
        <v>75</v>
      </c>
      <c r="B10" s="272">
        <f t="shared" si="0"/>
        <v>0</v>
      </c>
      <c r="C10" s="272">
        <f>'別紙2(4)項目別明細表(助成先)【2025年度】'!$K$7</f>
        <v>0</v>
      </c>
      <c r="D10" s="272">
        <f>'別紙2(4)項目別明細表(助成先)【2026年度】'!$K$7</f>
        <v>0</v>
      </c>
      <c r="E10" s="272">
        <f>'別紙2(4)項目別明細表(助成先)【2027年度】'!$K$7</f>
        <v>0</v>
      </c>
      <c r="F10" s="272">
        <f>'別紙2(4)項目別明細表(助成先)【2028年度】'!$K$7</f>
        <v>0</v>
      </c>
      <c r="G10" s="272">
        <f>'別紙2(4)項目別明細表(助成先)【2029年度】'!$K$7</f>
        <v>0</v>
      </c>
    </row>
    <row r="11" spans="1:7" s="235" customFormat="1" ht="24" customHeight="1" x14ac:dyDescent="0.15">
      <c r="A11" s="273" t="s">
        <v>76</v>
      </c>
      <c r="B11" s="272">
        <f t="shared" si="0"/>
        <v>0</v>
      </c>
      <c r="C11" s="272">
        <f>'別紙2(4)項目別明細表(助成先)【2025年度】'!$K$10</f>
        <v>0</v>
      </c>
      <c r="D11" s="272">
        <f>'別紙2(4)項目別明細表(助成先)【2026年度】'!$K$10</f>
        <v>0</v>
      </c>
      <c r="E11" s="272">
        <f>'別紙2(4)項目別明細表(助成先)【2027年度】'!$K$10</f>
        <v>0</v>
      </c>
      <c r="F11" s="272">
        <f>'別紙2(4)項目別明細表(助成先)【2028年度】'!$K$10</f>
        <v>0</v>
      </c>
      <c r="G11" s="272">
        <f>'別紙2(4)項目別明細表(助成先)【2029年度】'!$K$10</f>
        <v>0</v>
      </c>
    </row>
    <row r="12" spans="1:7" s="235" customFormat="1" ht="24" customHeight="1" x14ac:dyDescent="0.15">
      <c r="A12" s="274" t="s">
        <v>77</v>
      </c>
      <c r="B12" s="275">
        <f t="shared" si="0"/>
        <v>0</v>
      </c>
      <c r="C12" s="275">
        <f>'別紙2(4)項目別明細表(助成先)【2025年度】'!$K$16</f>
        <v>0</v>
      </c>
      <c r="D12" s="275">
        <f>'別紙2(4)項目別明細表(助成先)【2026年度】'!$K$16</f>
        <v>0</v>
      </c>
      <c r="E12" s="275">
        <f>'別紙2(4)項目別明細表(助成先)【2027年度】'!$K$16</f>
        <v>0</v>
      </c>
      <c r="F12" s="275">
        <f>'別紙2(4)項目別明細表(助成先)【2028年度】'!$K$16</f>
        <v>0</v>
      </c>
      <c r="G12" s="275">
        <f>'別紙2(4)項目別明細表(助成先)【2029年度】'!$K$16</f>
        <v>0</v>
      </c>
    </row>
    <row r="13" spans="1:7" s="235" customFormat="1" ht="24" customHeight="1" x14ac:dyDescent="0.15">
      <c r="A13" s="270" t="s">
        <v>35</v>
      </c>
      <c r="B13" s="272">
        <f t="shared" si="0"/>
        <v>0</v>
      </c>
      <c r="C13" s="271">
        <f>SUM(C14:C15)</f>
        <v>0</v>
      </c>
      <c r="D13" s="271">
        <f>SUM(D14:D15)</f>
        <v>0</v>
      </c>
      <c r="E13" s="271">
        <f>SUM(E14:E15)</f>
        <v>0</v>
      </c>
      <c r="F13" s="271">
        <f>SUM(F14:F15)</f>
        <v>0</v>
      </c>
      <c r="G13" s="272">
        <f>SUM(G14:G15)</f>
        <v>0</v>
      </c>
    </row>
    <row r="14" spans="1:7" s="235" customFormat="1" ht="24" customHeight="1" x14ac:dyDescent="0.15">
      <c r="A14" s="273" t="s">
        <v>78</v>
      </c>
      <c r="B14" s="272">
        <f t="shared" si="0"/>
        <v>0</v>
      </c>
      <c r="C14" s="272">
        <f>'別紙2(4)項目別明細表(助成先)【2025年度】'!$K$20</f>
        <v>0</v>
      </c>
      <c r="D14" s="272">
        <f>'別紙2(4)項目別明細表(助成先)【2026年度】'!$K$20</f>
        <v>0</v>
      </c>
      <c r="E14" s="272">
        <f>'別紙2(4)項目別明細表(助成先)【2027年度】'!$K$20</f>
        <v>0</v>
      </c>
      <c r="F14" s="272">
        <f>'別紙2(4)項目別明細表(助成先)【2028年度】'!$K$20</f>
        <v>0</v>
      </c>
      <c r="G14" s="272">
        <f>'別紙2(4)項目別明細表(助成先)【2029年度】'!$K$20</f>
        <v>0</v>
      </c>
    </row>
    <row r="15" spans="1:7" s="235" customFormat="1" ht="24" customHeight="1" x14ac:dyDescent="0.15">
      <c r="A15" s="274" t="s">
        <v>79</v>
      </c>
      <c r="B15" s="275">
        <f t="shared" si="0"/>
        <v>0</v>
      </c>
      <c r="C15" s="275">
        <f>'別紙2(4)項目別明細表(助成先)【2025年度】'!$K$26</f>
        <v>0</v>
      </c>
      <c r="D15" s="275">
        <f>'別紙2(4)項目別明細表(助成先)【2026年度】'!$K$26</f>
        <v>0</v>
      </c>
      <c r="E15" s="275">
        <f>'別紙2(4)項目別明細表(助成先)【2027年度】'!$K$26</f>
        <v>0</v>
      </c>
      <c r="F15" s="275">
        <f>'別紙2(4)項目別明細表(助成先)【2028年度】'!$K$26</f>
        <v>0</v>
      </c>
      <c r="G15" s="275">
        <f>'別紙2(4)項目別明細表(助成先)【2029年度】'!$K$26</f>
        <v>0</v>
      </c>
    </row>
    <row r="16" spans="1:7" s="235" customFormat="1" ht="24" customHeight="1" x14ac:dyDescent="0.15">
      <c r="A16" s="273" t="s">
        <v>36</v>
      </c>
      <c r="B16" s="272">
        <f t="shared" si="0"/>
        <v>0</v>
      </c>
      <c r="C16" s="272">
        <f>SUM(C17:C20)</f>
        <v>0</v>
      </c>
      <c r="D16" s="272">
        <f>SUM(D17:D20)</f>
        <v>0</v>
      </c>
      <c r="E16" s="272">
        <f>SUM(E17:E20)</f>
        <v>0</v>
      </c>
      <c r="F16" s="272">
        <f>SUM(F17:F20)</f>
        <v>0</v>
      </c>
      <c r="G16" s="272">
        <f>SUM(G17:G20)</f>
        <v>0</v>
      </c>
    </row>
    <row r="17" spans="1:7" s="235" customFormat="1" ht="24" customHeight="1" x14ac:dyDescent="0.15">
      <c r="A17" s="273" t="s">
        <v>80</v>
      </c>
      <c r="B17" s="272">
        <f t="shared" si="0"/>
        <v>0</v>
      </c>
      <c r="C17" s="272">
        <f>'別紙2(4)項目別明細表(助成先)【2025年度】'!$K$29</f>
        <v>0</v>
      </c>
      <c r="D17" s="272">
        <f>'別紙2(4)項目別明細表(助成先)【2026年度】'!$K$29</f>
        <v>0</v>
      </c>
      <c r="E17" s="272">
        <f>'別紙2(4)項目別明細表(助成先)【2027年度】'!$K$29</f>
        <v>0</v>
      </c>
      <c r="F17" s="272">
        <f>'別紙2(4)項目別明細表(助成先)【2028年度】'!$K$29</f>
        <v>0</v>
      </c>
      <c r="G17" s="272">
        <f>'別紙2(4)項目別明細表(助成先)【2029年度】'!$K$29</f>
        <v>0</v>
      </c>
    </row>
    <row r="18" spans="1:7" s="235" customFormat="1" ht="24" customHeight="1" x14ac:dyDescent="0.15">
      <c r="A18" s="273" t="s">
        <v>81</v>
      </c>
      <c r="B18" s="272">
        <f t="shared" si="0"/>
        <v>0</v>
      </c>
      <c r="C18" s="272">
        <f>'別紙2(4)項目別明細表(助成先)【2025年度】'!$K$32</f>
        <v>0</v>
      </c>
      <c r="D18" s="272">
        <f>'別紙2(4)項目別明細表(助成先)【2026年度】'!$K$32</f>
        <v>0</v>
      </c>
      <c r="E18" s="272">
        <f>'別紙2(4)項目別明細表(助成先)【2027年度】'!$K$32</f>
        <v>0</v>
      </c>
      <c r="F18" s="272">
        <f>'別紙2(4)項目別明細表(助成先)【2028年度】'!$K$32</f>
        <v>0</v>
      </c>
      <c r="G18" s="272">
        <f>'別紙2(4)項目別明細表(助成先)【2029年度】'!$K$32</f>
        <v>0</v>
      </c>
    </row>
    <row r="19" spans="1:7" s="235" customFormat="1" ht="24" customHeight="1" x14ac:dyDescent="0.15">
      <c r="A19" s="273" t="s">
        <v>82</v>
      </c>
      <c r="B19" s="272">
        <f t="shared" si="0"/>
        <v>0</v>
      </c>
      <c r="C19" s="272">
        <f>'別紙2(4)項目別明細表(助成先)【2025年度】'!$K$36</f>
        <v>0</v>
      </c>
      <c r="D19" s="272">
        <f>'別紙2(4)項目別明細表(助成先)【2026年度】'!$K$36</f>
        <v>0</v>
      </c>
      <c r="E19" s="272">
        <f>'別紙2(4)項目別明細表(助成先)【2027年度】'!$K$36</f>
        <v>0</v>
      </c>
      <c r="F19" s="272">
        <f>'別紙2(4)項目別明細表(助成先)【2028年度】'!$K$36</f>
        <v>0</v>
      </c>
      <c r="G19" s="272">
        <f>'別紙2(4)項目別明細表(助成先)【2029年度】'!$K$36</f>
        <v>0</v>
      </c>
    </row>
    <row r="20" spans="1:7" s="235" customFormat="1" ht="24" customHeight="1" x14ac:dyDescent="0.15">
      <c r="A20" s="273" t="s">
        <v>83</v>
      </c>
      <c r="B20" s="275">
        <f t="shared" si="0"/>
        <v>0</v>
      </c>
      <c r="C20" s="272">
        <f>'別紙2(4)項目別明細表(助成先)【2025年度】'!$K$38</f>
        <v>0</v>
      </c>
      <c r="D20" s="272">
        <f>'別紙2(4)項目別明細表(助成先)【2026年度】'!$K$38</f>
        <v>0</v>
      </c>
      <c r="E20" s="272">
        <f>'別紙2(4)項目別明細表(助成先)【2027年度】'!$K$38</f>
        <v>0</v>
      </c>
      <c r="F20" s="272">
        <f>'別紙2(4)項目別明細表(助成先)【2028年度】'!$K$38</f>
        <v>0</v>
      </c>
      <c r="G20" s="275">
        <f>'別紙2(4)項目別明細表(助成先)【2029年度】'!$K$38</f>
        <v>0</v>
      </c>
    </row>
    <row r="21" spans="1:7" s="235" customFormat="1" ht="24" customHeight="1" x14ac:dyDescent="0.15">
      <c r="A21" s="270" t="s">
        <v>84</v>
      </c>
      <c r="B21" s="272">
        <f t="shared" si="0"/>
        <v>0</v>
      </c>
      <c r="C21" s="271">
        <f>SUM(C22:C23)</f>
        <v>0</v>
      </c>
      <c r="D21" s="271">
        <f>SUM(D22:D23)</f>
        <v>0</v>
      </c>
      <c r="E21" s="271">
        <f>SUM(E22:E23)</f>
        <v>0</v>
      </c>
      <c r="F21" s="271">
        <f>SUM(F22:F23)</f>
        <v>0</v>
      </c>
      <c r="G21" s="272">
        <f>SUM(G22:G23)</f>
        <v>0</v>
      </c>
    </row>
    <row r="22" spans="1:7" s="235" customFormat="1" ht="24" customHeight="1" x14ac:dyDescent="0.15">
      <c r="A22" s="273" t="s">
        <v>85</v>
      </c>
      <c r="B22" s="272">
        <f t="shared" si="0"/>
        <v>0</v>
      </c>
      <c r="C22" s="272">
        <f>'別紙2(4)項目別明細表(助成先)【2025年度】'!$K$50</f>
        <v>0</v>
      </c>
      <c r="D22" s="272">
        <f>'別紙2(4)項目別明細表(助成先)【2026年度】'!$K$50</f>
        <v>0</v>
      </c>
      <c r="E22" s="272">
        <f>'別紙2(4)項目別明細表(助成先)【2027年度】'!$K$50</f>
        <v>0</v>
      </c>
      <c r="F22" s="272">
        <f>'別紙2(4)項目別明細表(助成先)【2028年度】'!$K$50</f>
        <v>0</v>
      </c>
      <c r="G22" s="272">
        <f>'別紙2(4)項目別明細表(助成先)【2029年度】'!$K$50</f>
        <v>0</v>
      </c>
    </row>
    <row r="23" spans="1:7" s="235" customFormat="1" ht="24" customHeight="1" x14ac:dyDescent="0.15">
      <c r="A23" s="276" t="s">
        <v>86</v>
      </c>
      <c r="B23" s="277">
        <v>0</v>
      </c>
      <c r="C23" s="278">
        <v>0</v>
      </c>
      <c r="D23" s="278">
        <v>0</v>
      </c>
      <c r="E23" s="278">
        <v>0</v>
      </c>
      <c r="F23" s="278">
        <v>0</v>
      </c>
      <c r="G23" s="278">
        <v>0</v>
      </c>
    </row>
    <row r="24" spans="1:7" s="235" customFormat="1" ht="24" customHeight="1" x14ac:dyDescent="0.15">
      <c r="A24" s="239" t="s">
        <v>87</v>
      </c>
      <c r="B24" s="279">
        <f>SUM(C24:G24)</f>
        <v>0</v>
      </c>
      <c r="C24" s="275">
        <f>SUM(C9,C13,C16,C21)</f>
        <v>0</v>
      </c>
      <c r="D24" s="275">
        <f>SUM(D9,D13,D16,D21)</f>
        <v>0</v>
      </c>
      <c r="E24" s="275">
        <f>SUM(E9,E13,E16,E21)</f>
        <v>0</v>
      </c>
      <c r="F24" s="275">
        <f>SUM(F9,F13,F16,F21)</f>
        <v>0</v>
      </c>
      <c r="G24" s="275">
        <f>SUM(G9,G13,G16,G21)</f>
        <v>0</v>
      </c>
    </row>
    <row r="25" spans="1:7" s="235" customFormat="1" ht="24" customHeight="1" x14ac:dyDescent="0.15">
      <c r="A25" s="246" t="s">
        <v>73</v>
      </c>
      <c r="B25" s="279">
        <f>SUM(C25:G25)</f>
        <v>0</v>
      </c>
      <c r="C25" s="279">
        <f>ROUNDDOWN(SUM(C9,C13,C16,C21)*A26,-3)</f>
        <v>0</v>
      </c>
      <c r="D25" s="279">
        <f>ROUNDDOWN(SUM(D9,D13,D16,D21)*A26,-3)</f>
        <v>0</v>
      </c>
      <c r="E25" s="279">
        <f>ROUNDDOWN(SUM(E9,E13,E16,E21)*A26,-3)</f>
        <v>0</v>
      </c>
      <c r="F25" s="279">
        <f>ROUNDDOWN(SUM(F9,F13,F16,F21)*A26,-3)</f>
        <v>0</v>
      </c>
      <c r="G25" s="279">
        <f>ROUNDDOWN(SUM(G9,G13,G16,G21)*A26,-3)</f>
        <v>0</v>
      </c>
    </row>
    <row r="26" spans="1:7" s="235" customFormat="1" x14ac:dyDescent="0.15">
      <c r="A26" s="280">
        <v>0.66666666666666663</v>
      </c>
      <c r="B26" s="44"/>
      <c r="C26" s="44"/>
      <c r="D26" s="44"/>
      <c r="E26" s="44"/>
    </row>
    <row r="27" spans="1:7" x14ac:dyDescent="0.15">
      <c r="A27" s="266"/>
    </row>
    <row r="28" spans="1:7" s="263" customFormat="1" x14ac:dyDescent="0.15">
      <c r="A28" s="281" t="s">
        <v>88</v>
      </c>
    </row>
    <row r="29" spans="1:7" s="263" customFormat="1" x14ac:dyDescent="0.15">
      <c r="A29" s="439" t="s">
        <v>189</v>
      </c>
      <c r="B29" s="419"/>
      <c r="C29" s="419"/>
      <c r="D29" s="419"/>
      <c r="E29" s="419"/>
      <c r="F29" s="12" t="s">
        <v>410</v>
      </c>
      <c r="G29" s="262" t="s">
        <v>431</v>
      </c>
    </row>
  </sheetData>
  <sheetProtection sheet="1" formatCells="0" formatColumns="0" formatRows="0" insertColumns="0" insertRows="0" insertHyperlinks="0" deleteColumns="0" deleteRows="0" sort="0" autoFilter="0" pivotTables="0"/>
  <mergeCells count="2">
    <mergeCell ref="A29:E29"/>
    <mergeCell ref="A2:G2"/>
  </mergeCells>
  <phoneticPr fontId="4"/>
  <pageMargins left="0.7" right="0.7" top="0.75" bottom="0.75" header="0.3" footer="0.3"/>
  <pageSetup paperSize="9" scale="79" orientation="portrait" r:id="rId1"/>
  <ignoredErrors>
    <ignoredError sqref="D10:D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33"/>
  <sheetViews>
    <sheetView workbookViewId="0"/>
  </sheetViews>
  <sheetFormatPr defaultRowHeight="13.5" x14ac:dyDescent="0.15"/>
  <cols>
    <col min="1" max="1" width="35.375" style="285" bestFit="1" customWidth="1"/>
    <col min="2" max="7" width="13" style="285" customWidth="1"/>
    <col min="8" max="16384" width="9" style="285"/>
  </cols>
  <sheetData>
    <row r="1" spans="1:7" ht="18.75" x14ac:dyDescent="0.15">
      <c r="A1" s="232"/>
      <c r="B1" s="37"/>
      <c r="C1" s="37"/>
      <c r="D1" s="37"/>
      <c r="E1" s="37"/>
      <c r="F1" s="37"/>
      <c r="G1" s="39" t="s">
        <v>71</v>
      </c>
    </row>
    <row r="2" spans="1:7" ht="19.5" x14ac:dyDescent="0.15">
      <c r="A2" s="430" t="s">
        <v>205</v>
      </c>
      <c r="B2" s="430"/>
      <c r="C2" s="430"/>
      <c r="D2" s="430"/>
      <c r="E2" s="430"/>
      <c r="F2" s="431"/>
      <c r="G2" s="431"/>
    </row>
    <row r="3" spans="1:7" ht="19.5" x14ac:dyDescent="0.15">
      <c r="A3" s="265"/>
      <c r="B3" s="265"/>
      <c r="C3" s="265"/>
      <c r="D3" s="265"/>
      <c r="E3" s="37"/>
      <c r="F3" s="37"/>
      <c r="G3" s="37"/>
    </row>
    <row r="4" spans="1:7" s="289" customFormat="1" ht="19.5" customHeight="1" x14ac:dyDescent="0.15">
      <c r="A4" s="55" t="s">
        <v>138</v>
      </c>
      <c r="B4" s="235"/>
      <c r="C4" s="235"/>
      <c r="D4" s="235"/>
      <c r="E4" s="235"/>
      <c r="F4" s="235"/>
      <c r="G4" s="235"/>
    </row>
    <row r="5" spans="1:7" s="288" customFormat="1" ht="19.5" customHeight="1" x14ac:dyDescent="0.15">
      <c r="A5" s="235" t="str">
        <f>"助成事業の名称：　"&amp;情報項目シート!C7</f>
        <v>助成事業の名称：　</v>
      </c>
      <c r="B5" s="40"/>
      <c r="C5" s="40"/>
      <c r="D5" s="40"/>
      <c r="E5" s="40"/>
      <c r="F5" s="40"/>
      <c r="G5" s="40"/>
    </row>
    <row r="6" spans="1:7" s="288" customFormat="1" ht="19.5" customHeight="1" x14ac:dyDescent="0.15">
      <c r="A6" s="40" t="s">
        <v>307</v>
      </c>
      <c r="B6" s="40"/>
      <c r="C6" s="40"/>
      <c r="D6" s="40"/>
      <c r="E6" s="40"/>
      <c r="F6" s="40"/>
      <c r="G6" s="40"/>
    </row>
    <row r="7" spans="1:7" s="288" customFormat="1" ht="24.75" customHeight="1" x14ac:dyDescent="0.15">
      <c r="A7" s="40"/>
      <c r="B7" s="40"/>
      <c r="C7" s="45"/>
      <c r="D7" s="45"/>
      <c r="E7" s="40"/>
      <c r="F7" s="40"/>
      <c r="G7" s="45" t="s">
        <v>129</v>
      </c>
    </row>
    <row r="8" spans="1:7" s="290" customFormat="1" ht="36.75" customHeight="1" x14ac:dyDescent="0.15">
      <c r="A8" s="268" t="s">
        <v>0</v>
      </c>
      <c r="B8" s="268" t="s">
        <v>72</v>
      </c>
      <c r="C8" s="239" t="s">
        <v>249</v>
      </c>
      <c r="D8" s="239" t="s">
        <v>274</v>
      </c>
      <c r="E8" s="239" t="s">
        <v>285</v>
      </c>
      <c r="F8" s="239" t="s">
        <v>286</v>
      </c>
      <c r="G8" s="239" t="s">
        <v>389</v>
      </c>
    </row>
    <row r="9" spans="1:7" s="289" customFormat="1" ht="22.5" customHeight="1" x14ac:dyDescent="0.15">
      <c r="A9" s="270" t="s">
        <v>74</v>
      </c>
      <c r="B9" s="343">
        <f t="shared" ref="B9:B25" si="0">SUM(C9:G9)</f>
        <v>0</v>
      </c>
      <c r="C9" s="343">
        <f>SUM(C10:C12)</f>
        <v>0</v>
      </c>
      <c r="D9" s="343">
        <f>SUM(D10:D12)</f>
        <v>0</v>
      </c>
      <c r="E9" s="343">
        <f>SUM(E10:E12)</f>
        <v>0</v>
      </c>
      <c r="F9" s="344">
        <f>SUM(F10:F12)</f>
        <v>0</v>
      </c>
      <c r="G9" s="344">
        <f>SUM(G10:G12)</f>
        <v>0</v>
      </c>
    </row>
    <row r="10" spans="1:7" s="289" customFormat="1" ht="22.5" customHeight="1" x14ac:dyDescent="0.15">
      <c r="A10" s="273" t="s">
        <v>75</v>
      </c>
      <c r="B10" s="344">
        <f t="shared" si="0"/>
        <v>0</v>
      </c>
      <c r="C10" s="344">
        <f>'別紙2(4)項目別明細表(委託共同研究先)【2025年度】'!$K$7</f>
        <v>0</v>
      </c>
      <c r="D10" s="344">
        <f>'別紙2(4)項目別明細表(委託共同研究先)【2026年度】'!$K$7</f>
        <v>0</v>
      </c>
      <c r="E10" s="344">
        <f>'別紙2(4)項目別明細表(委託共同研究先)【2027年度】'!$K$7</f>
        <v>0</v>
      </c>
      <c r="F10" s="344">
        <f>'別紙2(4)項目別明細表(委託共同研究先)【2028年度】'!$K$7</f>
        <v>0</v>
      </c>
      <c r="G10" s="344">
        <f>'別紙2(4)項目別明細表(委託共同研究先)【2029年度】'!$K$7</f>
        <v>0</v>
      </c>
    </row>
    <row r="11" spans="1:7" s="289" customFormat="1" ht="22.5" customHeight="1" x14ac:dyDescent="0.15">
      <c r="A11" s="273" t="s">
        <v>76</v>
      </c>
      <c r="B11" s="344">
        <f t="shared" si="0"/>
        <v>0</v>
      </c>
      <c r="C11" s="344">
        <f>'別紙2(4)項目別明細表(委託共同研究先)【2025年度】'!$K$10</f>
        <v>0</v>
      </c>
      <c r="D11" s="344">
        <f>'別紙2(4)項目別明細表(委託共同研究先)【2026年度】'!$K$10</f>
        <v>0</v>
      </c>
      <c r="E11" s="344">
        <f>'別紙2(4)項目別明細表(委託共同研究先)【2027年度】'!$K$10</f>
        <v>0</v>
      </c>
      <c r="F11" s="344">
        <f>'別紙2(4)項目別明細表(委託共同研究先)【2028年度】'!$K$10</f>
        <v>0</v>
      </c>
      <c r="G11" s="344">
        <f>'別紙2(4)項目別明細表(委託共同研究先)【2029年度】'!$K$10</f>
        <v>0</v>
      </c>
    </row>
    <row r="12" spans="1:7" s="289" customFormat="1" ht="22.5" customHeight="1" x14ac:dyDescent="0.15">
      <c r="A12" s="274" t="s">
        <v>77</v>
      </c>
      <c r="B12" s="345">
        <f t="shared" si="0"/>
        <v>0</v>
      </c>
      <c r="C12" s="344">
        <f>'別紙2(4)項目別明細表(委託共同研究先)【2025年度】'!$K$17</f>
        <v>0</v>
      </c>
      <c r="D12" s="344">
        <f>'別紙2(4)項目別明細表(委託共同研究先)【2026年度】'!$K$17</f>
        <v>0</v>
      </c>
      <c r="E12" s="344">
        <f>'別紙2(4)項目別明細表(委託共同研究先)【2027年度】'!$K$17</f>
        <v>0</v>
      </c>
      <c r="F12" s="345">
        <f>'別紙2(4)項目別明細表(委託共同研究先)【2028年度】'!$K$17</f>
        <v>0</v>
      </c>
      <c r="G12" s="345">
        <f>'別紙2(4)項目別明細表(委託共同研究先)【2029年度】'!$K$17</f>
        <v>0</v>
      </c>
    </row>
    <row r="13" spans="1:7" s="289" customFormat="1" ht="22.5" customHeight="1" x14ac:dyDescent="0.15">
      <c r="A13" s="270" t="s">
        <v>35</v>
      </c>
      <c r="B13" s="344">
        <f t="shared" si="0"/>
        <v>0</v>
      </c>
      <c r="C13" s="343">
        <f>SUM(C14:C15)</f>
        <v>0</v>
      </c>
      <c r="D13" s="343">
        <f>SUM(D14:D15)</f>
        <v>0</v>
      </c>
      <c r="E13" s="343">
        <f>SUM(E14:E15)</f>
        <v>0</v>
      </c>
      <c r="F13" s="343">
        <f>SUM(F14:F15)</f>
        <v>0</v>
      </c>
      <c r="G13" s="344">
        <f>SUM(G14:G15)</f>
        <v>0</v>
      </c>
    </row>
    <row r="14" spans="1:7" s="289" customFormat="1" ht="22.5" customHeight="1" x14ac:dyDescent="0.15">
      <c r="A14" s="273" t="s">
        <v>78</v>
      </c>
      <c r="B14" s="344">
        <f t="shared" si="0"/>
        <v>0</v>
      </c>
      <c r="C14" s="344">
        <f>'別紙2(4)項目別明細表(委託共同研究先)【2025年度】'!$K$21</f>
        <v>0</v>
      </c>
      <c r="D14" s="344">
        <f>'別紙2(4)項目別明細表(委託共同研究先)【2026年度】'!$K$21</f>
        <v>0</v>
      </c>
      <c r="E14" s="344">
        <f>'別紙2(4)項目別明細表(委託共同研究先)【2027年度】'!$K$21</f>
        <v>0</v>
      </c>
      <c r="F14" s="344">
        <f>'別紙2(4)項目別明細表(委託共同研究先)【2028年度】'!$K$21</f>
        <v>0</v>
      </c>
      <c r="G14" s="344">
        <f>'別紙2(4)項目別明細表(委託共同研究先)【2029年度】'!$K$21</f>
        <v>0</v>
      </c>
    </row>
    <row r="15" spans="1:7" s="289" customFormat="1" ht="22.5" customHeight="1" x14ac:dyDescent="0.15">
      <c r="A15" s="274" t="s">
        <v>79</v>
      </c>
      <c r="B15" s="345">
        <f t="shared" si="0"/>
        <v>0</v>
      </c>
      <c r="C15" s="345">
        <f>'別紙2(4)項目別明細表(委託共同研究先)【2025年度】'!$K$25</f>
        <v>0</v>
      </c>
      <c r="D15" s="345">
        <f>'別紙2(4)項目別明細表(委託共同研究先)【2026年度】'!$K$25</f>
        <v>0</v>
      </c>
      <c r="E15" s="345">
        <f>'別紙2(4)項目別明細表(委託共同研究先)【2027年度】'!$K$25</f>
        <v>0</v>
      </c>
      <c r="F15" s="345">
        <f>'別紙2(4)項目別明細表(委託共同研究先)【2028年度】'!$K$25</f>
        <v>0</v>
      </c>
      <c r="G15" s="345">
        <f>'別紙2(4)項目別明細表(委託共同研究先)【2029年度】'!$K$25</f>
        <v>0</v>
      </c>
    </row>
    <row r="16" spans="1:7" s="289" customFormat="1" ht="22.5" customHeight="1" x14ac:dyDescent="0.15">
      <c r="A16" s="273" t="s">
        <v>36</v>
      </c>
      <c r="B16" s="344">
        <f t="shared" si="0"/>
        <v>0</v>
      </c>
      <c r="C16" s="344">
        <f>SUM(C17:C20)</f>
        <v>0</v>
      </c>
      <c r="D16" s="344">
        <f>SUM(D17:D20)</f>
        <v>0</v>
      </c>
      <c r="E16" s="344">
        <f>SUM(E17:E20)</f>
        <v>0</v>
      </c>
      <c r="F16" s="344">
        <f>SUM(F17:F20)</f>
        <v>0</v>
      </c>
      <c r="G16" s="344">
        <f>SUM(G17:G20)</f>
        <v>0</v>
      </c>
    </row>
    <row r="17" spans="1:11" s="289" customFormat="1" ht="22.5" customHeight="1" x14ac:dyDescent="0.15">
      <c r="A17" s="273" t="s">
        <v>80</v>
      </c>
      <c r="B17" s="344">
        <f t="shared" si="0"/>
        <v>0</v>
      </c>
      <c r="C17" s="344">
        <f>'別紙2(4)項目別明細表(委託共同研究先)【2025年度】'!$K$28</f>
        <v>0</v>
      </c>
      <c r="D17" s="344">
        <f>'別紙2(4)項目別明細表(委託共同研究先)【2026年度】'!$K$28</f>
        <v>0</v>
      </c>
      <c r="E17" s="344">
        <f>'別紙2(4)項目別明細表(委託共同研究先)【2027年度】'!$K$28</f>
        <v>0</v>
      </c>
      <c r="F17" s="344">
        <f>'別紙2(4)項目別明細表(委託共同研究先)【2028年度】'!$K$28</f>
        <v>0</v>
      </c>
      <c r="G17" s="344">
        <f>'別紙2(4)項目別明細表(委託共同研究先)【2029年度】'!$K$28</f>
        <v>0</v>
      </c>
    </row>
    <row r="18" spans="1:11" s="289" customFormat="1" ht="22.5" customHeight="1" x14ac:dyDescent="0.15">
      <c r="A18" s="273" t="s">
        <v>81</v>
      </c>
      <c r="B18" s="344">
        <f t="shared" si="0"/>
        <v>0</v>
      </c>
      <c r="C18" s="344">
        <f>'別紙2(4)項目別明細表(委託共同研究先)【2025年度】'!$K$32</f>
        <v>0</v>
      </c>
      <c r="D18" s="344">
        <f>'別紙2(4)項目別明細表(委託共同研究先)【2026年度】'!$K$32</f>
        <v>0</v>
      </c>
      <c r="E18" s="344">
        <f>'別紙2(4)項目別明細表(委託共同研究先)【2027年度】'!$K$32</f>
        <v>0</v>
      </c>
      <c r="F18" s="344">
        <f>'別紙2(4)項目別明細表(委託共同研究先)【2028年度】'!$K$32</f>
        <v>0</v>
      </c>
      <c r="G18" s="344">
        <f>'別紙2(4)項目別明細表(委託共同研究先)【2029年度】'!$K$32</f>
        <v>0</v>
      </c>
    </row>
    <row r="19" spans="1:11" s="289" customFormat="1" ht="22.5" customHeight="1" x14ac:dyDescent="0.15">
      <c r="A19" s="273" t="s">
        <v>82</v>
      </c>
      <c r="B19" s="344">
        <f t="shared" si="0"/>
        <v>0</v>
      </c>
      <c r="C19" s="344">
        <f>'別紙2(4)項目別明細表(委託共同研究先)【2025年度】'!$K$37</f>
        <v>0</v>
      </c>
      <c r="D19" s="344">
        <f>'別紙2(4)項目別明細表(委託共同研究先)【2026年度】'!$K$37</f>
        <v>0</v>
      </c>
      <c r="E19" s="344">
        <f>'別紙2(4)項目別明細表(委託共同研究先)【2027年度】'!$K$37</f>
        <v>0</v>
      </c>
      <c r="F19" s="344">
        <f>'別紙2(4)項目別明細表(委託共同研究先)【2028年度】'!$K$37</f>
        <v>0</v>
      </c>
      <c r="G19" s="344">
        <f>'別紙2(4)項目別明細表(委託共同研究先)【2029年度】'!$K$37</f>
        <v>0</v>
      </c>
    </row>
    <row r="20" spans="1:11" s="289" customFormat="1" ht="22.5" customHeight="1" x14ac:dyDescent="0.15">
      <c r="A20" s="273" t="s">
        <v>83</v>
      </c>
      <c r="B20" s="344">
        <f t="shared" si="0"/>
        <v>0</v>
      </c>
      <c r="C20" s="345">
        <f>'別紙2(4)項目別明細表(委託共同研究先)【2025年度】'!$K$40</f>
        <v>0</v>
      </c>
      <c r="D20" s="345">
        <f>'別紙2(4)項目別明細表(委託共同研究先)【2026年度】'!$K$40</f>
        <v>0</v>
      </c>
      <c r="E20" s="345">
        <f>'別紙2(4)項目別明細表(委託共同研究先)【2027年度】'!$K$40</f>
        <v>0</v>
      </c>
      <c r="F20" s="345">
        <f>'別紙2(4)項目別明細表(委託共同研究先)【2028年度】'!$K$40</f>
        <v>0</v>
      </c>
      <c r="G20" s="344">
        <f>'別紙2(4)項目別明細表(委託共同研究先)【2029年度】'!$K$40</f>
        <v>0</v>
      </c>
    </row>
    <row r="21" spans="1:11" s="289" customFormat="1" ht="22.5" customHeight="1" x14ac:dyDescent="0.15">
      <c r="A21" s="239" t="s">
        <v>139</v>
      </c>
      <c r="B21" s="346">
        <f t="shared" si="0"/>
        <v>0</v>
      </c>
      <c r="C21" s="346">
        <f>SUM(C9,C13,C16)</f>
        <v>0</v>
      </c>
      <c r="D21" s="346">
        <f>SUM(D9,D13,D16)</f>
        <v>0</v>
      </c>
      <c r="E21" s="346">
        <f>SUM(E9,E13,E16)</f>
        <v>0</v>
      </c>
      <c r="F21" s="346">
        <f>SUM(F9,F13,F16)</f>
        <v>0</v>
      </c>
      <c r="G21" s="346">
        <f>SUM(G9,G13,G16)</f>
        <v>0</v>
      </c>
    </row>
    <row r="22" spans="1:11" s="289" customFormat="1" ht="22.5" customHeight="1" x14ac:dyDescent="0.15">
      <c r="A22" s="241" t="s">
        <v>140</v>
      </c>
      <c r="B22" s="347">
        <f t="shared" si="0"/>
        <v>0</v>
      </c>
      <c r="C22" s="345">
        <f>'別紙2(4)項目別明細表(委託共同研究先)【2025年度】'!$K$51</f>
        <v>0</v>
      </c>
      <c r="D22" s="345">
        <f>'別紙2(4)項目別明細表(委託共同研究先)【2026年度】'!$K$51</f>
        <v>0</v>
      </c>
      <c r="E22" s="345">
        <f>'別紙2(4)項目別明細表(委託共同研究先)【2027年度】'!$K$51</f>
        <v>0</v>
      </c>
      <c r="F22" s="345">
        <f>'別紙2(4)項目別明細表(委託共同研究先)【2028年度】'!$K$51</f>
        <v>0</v>
      </c>
      <c r="G22" s="346">
        <f>'別紙2(4)項目別明細表(委託共同研究先)【2029年度】'!$K$51</f>
        <v>0</v>
      </c>
    </row>
    <row r="23" spans="1:11" s="289" customFormat="1" ht="22.5" customHeight="1" x14ac:dyDescent="0.15">
      <c r="A23" s="239" t="s">
        <v>87</v>
      </c>
      <c r="B23" s="346">
        <f t="shared" si="0"/>
        <v>0</v>
      </c>
      <c r="C23" s="346">
        <f>SUM(C21:C22)</f>
        <v>0</v>
      </c>
      <c r="D23" s="346">
        <f>SUM(D21:D22)</f>
        <v>0</v>
      </c>
      <c r="E23" s="346">
        <f>SUM(E21:E22)</f>
        <v>0</v>
      </c>
      <c r="F23" s="346">
        <f>SUM(F21:F22)</f>
        <v>0</v>
      </c>
      <c r="G23" s="346">
        <f>SUM(G21:G22)</f>
        <v>0</v>
      </c>
    </row>
    <row r="24" spans="1:11" s="289" customFormat="1" ht="22.5" customHeight="1" x14ac:dyDescent="0.15">
      <c r="A24" s="246" t="s">
        <v>141</v>
      </c>
      <c r="B24" s="346">
        <f t="shared" si="0"/>
        <v>0</v>
      </c>
      <c r="C24" s="346">
        <f>ROUNDDOWN(C23*0.1,0)</f>
        <v>0</v>
      </c>
      <c r="D24" s="346">
        <f>ROUNDDOWN(D23*0.1,0)</f>
        <v>0</v>
      </c>
      <c r="E24" s="346">
        <f>ROUNDDOWN(E23*0.1,0)</f>
        <v>0</v>
      </c>
      <c r="F24" s="346">
        <f>ROUNDDOWN(F23*0.1,0)</f>
        <v>0</v>
      </c>
      <c r="G24" s="346">
        <f>ROUNDDOWN(G23*0.1,0)</f>
        <v>0</v>
      </c>
    </row>
    <row r="25" spans="1:11" s="289" customFormat="1" ht="22.5" customHeight="1" x14ac:dyDescent="0.15">
      <c r="A25" s="239" t="s">
        <v>142</v>
      </c>
      <c r="B25" s="345">
        <f t="shared" si="0"/>
        <v>0</v>
      </c>
      <c r="C25" s="346">
        <f>SUM(C23:C24)</f>
        <v>0</v>
      </c>
      <c r="D25" s="346">
        <f>SUM(D23:D24)</f>
        <v>0</v>
      </c>
      <c r="E25" s="346">
        <f>SUM(E23:E24)</f>
        <v>0</v>
      </c>
      <c r="F25" s="346">
        <f>SUM(F23:F24)</f>
        <v>0</v>
      </c>
      <c r="G25" s="346">
        <f>SUM(G23:G24)</f>
        <v>0</v>
      </c>
    </row>
    <row r="26" spans="1:11" s="288" customFormat="1" x14ac:dyDescent="0.15">
      <c r="A26" s="253">
        <v>0.66666666666666663</v>
      </c>
      <c r="B26" s="40"/>
      <c r="C26" s="40"/>
      <c r="D26" s="40"/>
      <c r="E26" s="40"/>
      <c r="F26" s="40"/>
      <c r="G26" s="40"/>
    </row>
    <row r="27" spans="1:11" s="288" customFormat="1" x14ac:dyDescent="0.15">
      <c r="A27" s="40"/>
      <c r="B27" s="40"/>
      <c r="C27" s="40"/>
      <c r="D27" s="40"/>
      <c r="E27" s="40"/>
      <c r="F27" s="40"/>
      <c r="G27" s="40"/>
    </row>
    <row r="28" spans="1:11" ht="19.5" customHeight="1" x14ac:dyDescent="0.15">
      <c r="A28" s="442" t="s">
        <v>143</v>
      </c>
      <c r="B28" s="442"/>
      <c r="C28" s="442"/>
      <c r="D28" s="442"/>
      <c r="E28" s="208"/>
      <c r="F28" s="208"/>
      <c r="G28" s="208"/>
      <c r="H28" s="291"/>
      <c r="I28" s="291"/>
      <c r="J28" s="291"/>
      <c r="K28" s="291"/>
    </row>
    <row r="29" spans="1:11" ht="31.5" customHeight="1" x14ac:dyDescent="0.15">
      <c r="A29" s="443" t="s">
        <v>190</v>
      </c>
      <c r="B29" s="442"/>
      <c r="C29" s="442"/>
      <c r="D29" s="442"/>
      <c r="E29" s="431"/>
      <c r="F29" s="431"/>
      <c r="G29" s="37"/>
      <c r="I29" s="292"/>
      <c r="J29" s="292"/>
    </row>
    <row r="30" spans="1:11" s="288" customFormat="1" x14ac:dyDescent="0.15">
      <c r="A30" s="55"/>
      <c r="B30" s="55"/>
      <c r="C30" s="55"/>
      <c r="D30" s="348"/>
      <c r="E30" s="40"/>
      <c r="F30" s="288" t="s">
        <v>411</v>
      </c>
      <c r="G30" s="349" t="s">
        <v>431</v>
      </c>
    </row>
    <row r="31" spans="1:11" s="282" customFormat="1" x14ac:dyDescent="0.15">
      <c r="B31" s="283"/>
      <c r="C31" s="283"/>
      <c r="D31" s="283"/>
    </row>
    <row r="32" spans="1:11" x14ac:dyDescent="0.15">
      <c r="A32" s="284"/>
    </row>
    <row r="33" spans="1:4" x14ac:dyDescent="0.15">
      <c r="A33" s="286"/>
      <c r="B33" s="287"/>
      <c r="C33" s="287"/>
      <c r="D33" s="287"/>
    </row>
  </sheetData>
  <sheetProtection sheet="1" formatCells="0" formatColumns="0" formatRows="0" insertColumns="0" insertRows="0" insertHyperlinks="0" deleteColumns="0" deleteRows="0" sort="0" autoFilter="0" pivotTables="0"/>
  <mergeCells count="3">
    <mergeCell ref="A28:D28"/>
    <mergeCell ref="A29:F29"/>
    <mergeCell ref="A2:G2"/>
  </mergeCells>
  <phoneticPr fontId="4"/>
  <pageMargins left="0.7" right="0.7" top="0.75" bottom="0.75" header="0.3" footer="0.3"/>
  <pageSetup paperSize="9" scale="7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zoomScale="85" zoomScaleNormal="85" workbookViewId="0">
      <selection activeCell="A3" sqref="A3"/>
    </sheetView>
  </sheetViews>
  <sheetFormatPr defaultRowHeight="13.5" x14ac:dyDescent="0.15"/>
  <cols>
    <col min="1" max="1" width="23.875" style="10" bestFit="1" customWidth="1"/>
    <col min="2" max="2" width="21.375" style="10" bestFit="1" customWidth="1"/>
    <col min="3" max="3" width="3.375" style="10" bestFit="1" customWidth="1"/>
    <col min="4" max="4" width="10.875" style="8" bestFit="1" customWidth="1"/>
    <col min="5" max="6" width="3.375" style="10" bestFit="1" customWidth="1"/>
    <col min="7" max="7" width="4.5" style="10" bestFit="1" customWidth="1"/>
    <col min="8" max="8" width="4.75" style="10" bestFit="1" customWidth="1"/>
    <col min="9" max="9" width="3.375" style="10" bestFit="1" customWidth="1"/>
    <col min="10" max="11" width="21.125" style="8" customWidth="1"/>
    <col min="12" max="12" width="21.125" style="10" customWidth="1"/>
    <col min="13" max="13" width="9.25" style="10" bestFit="1" customWidth="1"/>
    <col min="14" max="16384" width="9" style="10"/>
  </cols>
  <sheetData>
    <row r="1" spans="1:12" ht="18.75" x14ac:dyDescent="0.15">
      <c r="A1" s="87"/>
      <c r="L1" s="9" t="s">
        <v>71</v>
      </c>
    </row>
    <row r="2" spans="1:12" ht="19.5" x14ac:dyDescent="0.15">
      <c r="A2" s="449" t="s">
        <v>206</v>
      </c>
      <c r="B2" s="449"/>
      <c r="C2" s="449"/>
      <c r="D2" s="449"/>
      <c r="E2" s="449"/>
      <c r="F2" s="449"/>
      <c r="G2" s="449"/>
      <c r="H2" s="449"/>
      <c r="I2" s="449"/>
      <c r="J2" s="449"/>
      <c r="K2" s="449"/>
      <c r="L2" s="449"/>
    </row>
    <row r="3" spans="1:12" ht="18.75" x14ac:dyDescent="0.15">
      <c r="B3" s="450"/>
      <c r="C3" s="450"/>
      <c r="D3" s="450"/>
      <c r="E3" s="450"/>
      <c r="F3" s="450"/>
      <c r="G3" s="450"/>
      <c r="H3" s="450"/>
      <c r="I3" s="451"/>
      <c r="J3" s="451"/>
      <c r="K3" s="451"/>
      <c r="L3" s="451"/>
    </row>
    <row r="4" spans="1:12" s="11" customFormat="1" ht="14.25" thickBot="1" x14ac:dyDescent="0.2">
      <c r="A4" s="455" t="str">
        <f>"（４）"&amp;情報項目シート!C6&amp;"　　　項目別明細表(2025年度）"</f>
        <v>（４）　　　項目別明細表(2025年度）</v>
      </c>
      <c r="B4" s="455"/>
      <c r="C4" s="455"/>
      <c r="D4" s="455"/>
      <c r="E4" s="455"/>
      <c r="F4" s="455"/>
      <c r="G4" s="455"/>
      <c r="H4" s="455"/>
      <c r="I4" s="455"/>
      <c r="J4" s="455"/>
      <c r="K4" s="455"/>
      <c r="L4" s="266"/>
    </row>
    <row r="5" spans="1:12" s="11" customFormat="1" x14ac:dyDescent="0.15">
      <c r="A5" s="452" t="s">
        <v>89</v>
      </c>
      <c r="B5" s="453"/>
      <c r="C5" s="453"/>
      <c r="D5" s="453"/>
      <c r="E5" s="453"/>
      <c r="F5" s="453"/>
      <c r="G5" s="453"/>
      <c r="H5" s="453"/>
      <c r="I5" s="454"/>
      <c r="J5" s="294" t="s">
        <v>90</v>
      </c>
      <c r="K5" s="295" t="s">
        <v>34</v>
      </c>
      <c r="L5" s="296" t="s">
        <v>91</v>
      </c>
    </row>
    <row r="6" spans="1:12" s="11" customFormat="1" x14ac:dyDescent="0.15">
      <c r="A6" s="297" t="s">
        <v>74</v>
      </c>
      <c r="B6" s="298"/>
      <c r="C6" s="298"/>
      <c r="D6" s="299"/>
      <c r="E6" s="298"/>
      <c r="F6" s="298"/>
      <c r="G6" s="298"/>
      <c r="H6" s="298"/>
      <c r="I6" s="300"/>
      <c r="J6" s="301">
        <f>SUM(J7,J10,J16)</f>
        <v>0</v>
      </c>
      <c r="K6" s="301">
        <f>SUM(K7,K10,K16)</f>
        <v>0</v>
      </c>
      <c r="L6" s="444"/>
    </row>
    <row r="7" spans="1:12" s="11" customFormat="1" x14ac:dyDescent="0.15">
      <c r="A7" s="302" t="s">
        <v>75</v>
      </c>
      <c r="B7" s="303"/>
      <c r="C7" s="303"/>
      <c r="D7" s="304"/>
      <c r="E7" s="303"/>
      <c r="F7" s="303"/>
      <c r="G7" s="303"/>
      <c r="H7" s="303"/>
      <c r="I7" s="305"/>
      <c r="J7" s="306">
        <f>SUM(J8:J9)</f>
        <v>0</v>
      </c>
      <c r="K7" s="306">
        <f>SUM(K8:K9)</f>
        <v>0</v>
      </c>
      <c r="L7" s="445"/>
    </row>
    <row r="8" spans="1:12" s="11" customFormat="1" x14ac:dyDescent="0.15">
      <c r="A8" s="307"/>
      <c r="B8" s="266" t="s">
        <v>92</v>
      </c>
      <c r="C8" s="266" t="s">
        <v>93</v>
      </c>
      <c r="D8" s="44"/>
      <c r="E8" s="266" t="s">
        <v>25</v>
      </c>
      <c r="F8" s="266" t="s">
        <v>94</v>
      </c>
      <c r="G8" s="266"/>
      <c r="H8" s="266" t="s">
        <v>95</v>
      </c>
      <c r="I8" s="308" t="s">
        <v>96</v>
      </c>
      <c r="J8" s="47">
        <f>D8*G8</f>
        <v>0</v>
      </c>
      <c r="K8" s="48">
        <f>J8</f>
        <v>0</v>
      </c>
      <c r="L8" s="445"/>
    </row>
    <row r="9" spans="1:12" s="11" customFormat="1" x14ac:dyDescent="0.15">
      <c r="A9" s="307"/>
      <c r="B9" s="266"/>
      <c r="C9" s="266"/>
      <c r="D9" s="44"/>
      <c r="E9" s="266"/>
      <c r="F9" s="266"/>
      <c r="G9" s="266"/>
      <c r="H9" s="266"/>
      <c r="I9" s="308"/>
      <c r="J9" s="47"/>
      <c r="K9" s="48">
        <f>J9</f>
        <v>0</v>
      </c>
      <c r="L9" s="445"/>
    </row>
    <row r="10" spans="1:12" s="11" customFormat="1" x14ac:dyDescent="0.15">
      <c r="A10" s="447" t="s">
        <v>76</v>
      </c>
      <c r="B10" s="448"/>
      <c r="C10" s="303"/>
      <c r="D10" s="309"/>
      <c r="E10" s="303"/>
      <c r="F10" s="303"/>
      <c r="G10" s="303"/>
      <c r="H10" s="303"/>
      <c r="I10" s="310"/>
      <c r="J10" s="306">
        <f>SUM(J11:J15)</f>
        <v>0</v>
      </c>
      <c r="K10" s="306">
        <f>SUM(K11:K15)</f>
        <v>0</v>
      </c>
      <c r="L10" s="445"/>
    </row>
    <row r="11" spans="1:12" s="11" customFormat="1" x14ac:dyDescent="0.15">
      <c r="A11" s="307"/>
      <c r="B11" s="266" t="s">
        <v>97</v>
      </c>
      <c r="C11" s="266" t="s">
        <v>93</v>
      </c>
      <c r="D11" s="44"/>
      <c r="E11" s="266" t="s">
        <v>25</v>
      </c>
      <c r="F11" s="266" t="s">
        <v>94</v>
      </c>
      <c r="G11" s="266"/>
      <c r="H11" s="266" t="s">
        <v>95</v>
      </c>
      <c r="I11" s="308" t="s">
        <v>96</v>
      </c>
      <c r="J11" s="47">
        <f t="shared" ref="J11:J12" si="0">D11*G11</f>
        <v>0</v>
      </c>
      <c r="K11" s="48">
        <f>J11</f>
        <v>0</v>
      </c>
      <c r="L11" s="445"/>
    </row>
    <row r="12" spans="1:12" s="11" customFormat="1" x14ac:dyDescent="0.15">
      <c r="A12" s="307"/>
      <c r="B12" s="266" t="s">
        <v>98</v>
      </c>
      <c r="C12" s="266" t="s">
        <v>99</v>
      </c>
      <c r="D12" s="44"/>
      <c r="E12" s="266" t="s">
        <v>25</v>
      </c>
      <c r="F12" s="266" t="s">
        <v>94</v>
      </c>
      <c r="G12" s="266"/>
      <c r="H12" s="266" t="s">
        <v>95</v>
      </c>
      <c r="I12" s="308" t="s">
        <v>96</v>
      </c>
      <c r="J12" s="47">
        <f t="shared" si="0"/>
        <v>0</v>
      </c>
      <c r="K12" s="48">
        <f>J12</f>
        <v>0</v>
      </c>
      <c r="L12" s="445"/>
    </row>
    <row r="13" spans="1:12" s="11" customFormat="1" x14ac:dyDescent="0.15">
      <c r="A13" s="307"/>
      <c r="B13" s="266" t="s">
        <v>100</v>
      </c>
      <c r="C13" s="266"/>
      <c r="D13" s="44"/>
      <c r="E13" s="266"/>
      <c r="F13" s="266"/>
      <c r="G13" s="266"/>
      <c r="H13" s="266"/>
      <c r="I13" s="308" t="s">
        <v>96</v>
      </c>
      <c r="J13" s="47"/>
      <c r="K13" s="48">
        <f>J13</f>
        <v>0</v>
      </c>
      <c r="L13" s="445"/>
    </row>
    <row r="14" spans="1:12" s="11" customFormat="1" x14ac:dyDescent="0.15">
      <c r="A14" s="307"/>
      <c r="B14" s="266" t="s">
        <v>101</v>
      </c>
      <c r="C14" s="266"/>
      <c r="D14" s="44"/>
      <c r="E14" s="266"/>
      <c r="F14" s="266"/>
      <c r="G14" s="266"/>
      <c r="H14" s="266"/>
      <c r="I14" s="308" t="s">
        <v>96</v>
      </c>
      <c r="J14" s="47"/>
      <c r="K14" s="48">
        <f>J14</f>
        <v>0</v>
      </c>
      <c r="L14" s="445"/>
    </row>
    <row r="15" spans="1:12" s="11" customFormat="1" x14ac:dyDescent="0.15">
      <c r="A15" s="307"/>
      <c r="B15" s="266" t="s">
        <v>102</v>
      </c>
      <c r="C15" s="266"/>
      <c r="D15" s="44"/>
      <c r="E15" s="266"/>
      <c r="F15" s="266"/>
      <c r="G15" s="266"/>
      <c r="H15" s="266"/>
      <c r="I15" s="308" t="s">
        <v>103</v>
      </c>
      <c r="J15" s="47"/>
      <c r="K15" s="48">
        <f>J15</f>
        <v>0</v>
      </c>
      <c r="L15" s="445"/>
    </row>
    <row r="16" spans="1:12" s="11" customFormat="1" x14ac:dyDescent="0.15">
      <c r="A16" s="302" t="s">
        <v>77</v>
      </c>
      <c r="B16" s="303"/>
      <c r="C16" s="303"/>
      <c r="D16" s="304"/>
      <c r="E16" s="303"/>
      <c r="F16" s="303"/>
      <c r="G16" s="303"/>
      <c r="H16" s="303"/>
      <c r="I16" s="305"/>
      <c r="J16" s="306">
        <f>SUM(J17:J18)</f>
        <v>0</v>
      </c>
      <c r="K16" s="306">
        <f>SUM(K17:K18)</f>
        <v>0</v>
      </c>
      <c r="L16" s="445"/>
    </row>
    <row r="17" spans="1:13" s="11" customFormat="1" x14ac:dyDescent="0.15">
      <c r="A17" s="307"/>
      <c r="B17" s="266" t="s">
        <v>104</v>
      </c>
      <c r="C17" s="266"/>
      <c r="D17" s="44"/>
      <c r="E17" s="266"/>
      <c r="F17" s="266"/>
      <c r="G17" s="266"/>
      <c r="H17" s="266"/>
      <c r="I17" s="308" t="s">
        <v>103</v>
      </c>
      <c r="J17" s="47"/>
      <c r="K17" s="48">
        <f>J17</f>
        <v>0</v>
      </c>
      <c r="L17" s="445"/>
    </row>
    <row r="18" spans="1:13" s="11" customFormat="1" x14ac:dyDescent="0.15">
      <c r="A18" s="307"/>
      <c r="B18" s="266" t="s">
        <v>105</v>
      </c>
      <c r="C18" s="266"/>
      <c r="D18" s="44"/>
      <c r="E18" s="266"/>
      <c r="F18" s="266"/>
      <c r="G18" s="266"/>
      <c r="H18" s="266"/>
      <c r="I18" s="308" t="s">
        <v>103</v>
      </c>
      <c r="J18" s="47"/>
      <c r="K18" s="48">
        <f>J18</f>
        <v>0</v>
      </c>
      <c r="L18" s="445"/>
    </row>
    <row r="19" spans="1:13" s="11" customFormat="1" x14ac:dyDescent="0.15">
      <c r="A19" s="311" t="s">
        <v>35</v>
      </c>
      <c r="B19" s="312"/>
      <c r="C19" s="312"/>
      <c r="D19" s="313"/>
      <c r="E19" s="312"/>
      <c r="F19" s="312"/>
      <c r="G19" s="312"/>
      <c r="H19" s="312"/>
      <c r="I19" s="314"/>
      <c r="J19" s="315">
        <f>SUM(J20,J26)</f>
        <v>0</v>
      </c>
      <c r="K19" s="315">
        <f>SUM(K20,K26)</f>
        <v>0</v>
      </c>
      <c r="L19" s="445"/>
    </row>
    <row r="20" spans="1:13" s="11" customFormat="1" x14ac:dyDescent="0.15">
      <c r="A20" s="302" t="s">
        <v>78</v>
      </c>
      <c r="B20" s="303"/>
      <c r="C20" s="303"/>
      <c r="D20" s="309"/>
      <c r="E20" s="303"/>
      <c r="F20" s="303"/>
      <c r="G20" s="303"/>
      <c r="H20" s="303"/>
      <c r="I20" s="310"/>
      <c r="J20" s="306">
        <f>SUM(J21:J25)</f>
        <v>0</v>
      </c>
      <c r="K20" s="306">
        <f>SUM(K21:K25)</f>
        <v>0</v>
      </c>
      <c r="L20" s="445"/>
    </row>
    <row r="21" spans="1:13" s="11" customFormat="1" x14ac:dyDescent="0.15">
      <c r="A21" s="307" t="s">
        <v>123</v>
      </c>
      <c r="B21" s="266"/>
      <c r="C21" s="266" t="s">
        <v>106</v>
      </c>
      <c r="D21" s="44"/>
      <c r="E21" s="266" t="s">
        <v>25</v>
      </c>
      <c r="F21" s="266" t="s">
        <v>94</v>
      </c>
      <c r="G21" s="266"/>
      <c r="H21" s="266" t="s">
        <v>95</v>
      </c>
      <c r="I21" s="308" t="s">
        <v>96</v>
      </c>
      <c r="J21" s="47">
        <f>D21*G21</f>
        <v>0</v>
      </c>
      <c r="K21" s="49">
        <f>J21</f>
        <v>0</v>
      </c>
      <c r="L21" s="445"/>
      <c r="M21" s="13"/>
    </row>
    <row r="22" spans="1:13" s="11" customFormat="1" x14ac:dyDescent="0.15">
      <c r="A22" s="307" t="s">
        <v>124</v>
      </c>
      <c r="B22" s="266"/>
      <c r="C22" s="266"/>
      <c r="D22" s="44"/>
      <c r="E22" s="266" t="s">
        <v>25</v>
      </c>
      <c r="F22" s="266" t="s">
        <v>94</v>
      </c>
      <c r="G22" s="266"/>
      <c r="H22" s="266" t="s">
        <v>95</v>
      </c>
      <c r="I22" s="308" t="s">
        <v>96</v>
      </c>
      <c r="J22" s="47">
        <f>D22*G22</f>
        <v>0</v>
      </c>
      <c r="K22" s="49">
        <f t="shared" ref="K22:K25" si="1">J22</f>
        <v>0</v>
      </c>
      <c r="L22" s="445"/>
      <c r="M22" s="13"/>
    </row>
    <row r="23" spans="1:13" s="11" customFormat="1" x14ac:dyDescent="0.15">
      <c r="A23" s="307"/>
      <c r="B23" s="266"/>
      <c r="C23" s="266"/>
      <c r="D23" s="44"/>
      <c r="E23" s="266" t="s">
        <v>25</v>
      </c>
      <c r="F23" s="266" t="s">
        <v>94</v>
      </c>
      <c r="G23" s="266"/>
      <c r="H23" s="266" t="s">
        <v>95</v>
      </c>
      <c r="I23" s="308" t="s">
        <v>96</v>
      </c>
      <c r="J23" s="47">
        <f>D23*G23</f>
        <v>0</v>
      </c>
      <c r="K23" s="49">
        <f>J23</f>
        <v>0</v>
      </c>
      <c r="L23" s="445"/>
      <c r="M23" s="13"/>
    </row>
    <row r="24" spans="1:13" s="11" customFormat="1" x14ac:dyDescent="0.15">
      <c r="A24" s="307"/>
      <c r="B24" s="266"/>
      <c r="C24" s="266"/>
      <c r="D24" s="44"/>
      <c r="E24" s="266" t="s">
        <v>25</v>
      </c>
      <c r="F24" s="266" t="s">
        <v>94</v>
      </c>
      <c r="G24" s="266"/>
      <c r="H24" s="266" t="s">
        <v>95</v>
      </c>
      <c r="I24" s="308" t="s">
        <v>96</v>
      </c>
      <c r="J24" s="47">
        <f t="shared" ref="J24:J25" si="2">D24*G24</f>
        <v>0</v>
      </c>
      <c r="K24" s="49">
        <f t="shared" si="1"/>
        <v>0</v>
      </c>
      <c r="L24" s="445"/>
      <c r="M24" s="13"/>
    </row>
    <row r="25" spans="1:13" s="11" customFormat="1" x14ac:dyDescent="0.15">
      <c r="A25" s="307"/>
      <c r="B25" s="266"/>
      <c r="C25" s="266" t="s">
        <v>106</v>
      </c>
      <c r="D25" s="44"/>
      <c r="E25" s="266" t="s">
        <v>25</v>
      </c>
      <c r="F25" s="266" t="s">
        <v>94</v>
      </c>
      <c r="G25" s="266"/>
      <c r="H25" s="266" t="s">
        <v>95</v>
      </c>
      <c r="I25" s="308" t="s">
        <v>96</v>
      </c>
      <c r="J25" s="47">
        <f t="shared" si="2"/>
        <v>0</v>
      </c>
      <c r="K25" s="49">
        <f t="shared" si="1"/>
        <v>0</v>
      </c>
      <c r="L25" s="445"/>
    </row>
    <row r="26" spans="1:13" s="11" customFormat="1" x14ac:dyDescent="0.15">
      <c r="A26" s="302" t="s">
        <v>79</v>
      </c>
      <c r="B26" s="303"/>
      <c r="C26" s="303"/>
      <c r="D26" s="309"/>
      <c r="E26" s="303"/>
      <c r="F26" s="303"/>
      <c r="G26" s="303"/>
      <c r="H26" s="303"/>
      <c r="I26" s="310"/>
      <c r="J26" s="306">
        <f>SUM(J27)</f>
        <v>0</v>
      </c>
      <c r="K26" s="306">
        <f>SUM(K27)</f>
        <v>0</v>
      </c>
      <c r="L26" s="445"/>
    </row>
    <row r="27" spans="1:13" s="11" customFormat="1" x14ac:dyDescent="0.15">
      <c r="A27" s="307"/>
      <c r="B27" s="266"/>
      <c r="C27" s="266" t="s">
        <v>106</v>
      </c>
      <c r="D27" s="44"/>
      <c r="E27" s="266" t="s">
        <v>25</v>
      </c>
      <c r="F27" s="266" t="s">
        <v>94</v>
      </c>
      <c r="G27" s="266"/>
      <c r="H27" s="266" t="s">
        <v>107</v>
      </c>
      <c r="I27" s="308" t="s">
        <v>108</v>
      </c>
      <c r="J27" s="47">
        <f t="shared" ref="J27" si="3">D27*G27</f>
        <v>0</v>
      </c>
      <c r="K27" s="49">
        <f>J27</f>
        <v>0</v>
      </c>
      <c r="L27" s="445"/>
    </row>
    <row r="28" spans="1:13" s="11" customFormat="1" x14ac:dyDescent="0.15">
      <c r="A28" s="311" t="s">
        <v>36</v>
      </c>
      <c r="B28" s="312"/>
      <c r="C28" s="312"/>
      <c r="D28" s="313"/>
      <c r="E28" s="312"/>
      <c r="F28" s="312"/>
      <c r="G28" s="312"/>
      <c r="H28" s="312"/>
      <c r="I28" s="314"/>
      <c r="J28" s="315">
        <f>SUM(J29,J32,J36,J38)</f>
        <v>0</v>
      </c>
      <c r="K28" s="316">
        <f>SUM(K29,K32,K36,K38)</f>
        <v>0</v>
      </c>
      <c r="L28" s="445"/>
    </row>
    <row r="29" spans="1:13" s="11" customFormat="1" x14ac:dyDescent="0.15">
      <c r="A29" s="302" t="s">
        <v>80</v>
      </c>
      <c r="B29" s="303"/>
      <c r="C29" s="303"/>
      <c r="D29" s="309"/>
      <c r="E29" s="303"/>
      <c r="F29" s="303"/>
      <c r="G29" s="303"/>
      <c r="H29" s="303"/>
      <c r="I29" s="310"/>
      <c r="J29" s="306">
        <f>SUM(J30:J31)</f>
        <v>0</v>
      </c>
      <c r="K29" s="306">
        <f>SUM(K30:K31)</f>
        <v>0</v>
      </c>
      <c r="L29" s="445"/>
    </row>
    <row r="30" spans="1:13" s="11" customFormat="1" x14ac:dyDescent="0.15">
      <c r="A30" s="307"/>
      <c r="B30" s="266" t="s">
        <v>109</v>
      </c>
      <c r="C30" s="266"/>
      <c r="D30" s="44"/>
      <c r="E30" s="266"/>
      <c r="F30" s="266"/>
      <c r="G30" s="266"/>
      <c r="H30" s="266"/>
      <c r="I30" s="308" t="s">
        <v>103</v>
      </c>
      <c r="J30" s="48"/>
      <c r="K30" s="48">
        <f>J30</f>
        <v>0</v>
      </c>
      <c r="L30" s="445"/>
    </row>
    <row r="31" spans="1:13" s="11" customFormat="1" x14ac:dyDescent="0.15">
      <c r="A31" s="307"/>
      <c r="B31" s="266" t="s">
        <v>110</v>
      </c>
      <c r="C31" s="266"/>
      <c r="D31" s="44"/>
      <c r="E31" s="266"/>
      <c r="F31" s="266"/>
      <c r="G31" s="266"/>
      <c r="H31" s="266"/>
      <c r="I31" s="308" t="s">
        <v>103</v>
      </c>
      <c r="J31" s="48"/>
      <c r="K31" s="48">
        <f>J31</f>
        <v>0</v>
      </c>
      <c r="L31" s="445"/>
    </row>
    <row r="32" spans="1:13" s="11" customFormat="1" x14ac:dyDescent="0.15">
      <c r="A32" s="302" t="s">
        <v>81</v>
      </c>
      <c r="B32" s="303"/>
      <c r="C32" s="303"/>
      <c r="D32" s="304"/>
      <c r="E32" s="303"/>
      <c r="F32" s="303"/>
      <c r="G32" s="303"/>
      <c r="H32" s="303"/>
      <c r="I32" s="310"/>
      <c r="J32" s="306">
        <f>SUM(J33:J35)</f>
        <v>0</v>
      </c>
      <c r="K32" s="306">
        <f>SUM(K33:K35)</f>
        <v>0</v>
      </c>
      <c r="L32" s="445"/>
    </row>
    <row r="33" spans="1:12" s="11" customFormat="1" x14ac:dyDescent="0.15">
      <c r="A33" s="307" t="s">
        <v>111</v>
      </c>
      <c r="B33" s="266" t="s">
        <v>382</v>
      </c>
      <c r="C33" s="266" t="s">
        <v>93</v>
      </c>
      <c r="D33" s="44"/>
      <c r="E33" s="266" t="s">
        <v>25</v>
      </c>
      <c r="F33" s="266" t="s">
        <v>94</v>
      </c>
      <c r="G33" s="266"/>
      <c r="H33" s="266" t="s">
        <v>381</v>
      </c>
      <c r="I33" s="308" t="s">
        <v>96</v>
      </c>
      <c r="J33" s="47">
        <f t="shared" ref="J33:J35" si="4">D33*G33</f>
        <v>0</v>
      </c>
      <c r="K33" s="48">
        <f>J33</f>
        <v>0</v>
      </c>
      <c r="L33" s="445"/>
    </row>
    <row r="34" spans="1:12" s="11" customFormat="1" x14ac:dyDescent="0.15">
      <c r="A34" s="307"/>
      <c r="B34" s="266" t="s">
        <v>383</v>
      </c>
      <c r="C34" s="266" t="s">
        <v>93</v>
      </c>
      <c r="D34" s="44"/>
      <c r="E34" s="266" t="s">
        <v>25</v>
      </c>
      <c r="F34" s="266" t="s">
        <v>94</v>
      </c>
      <c r="G34" s="266"/>
      <c r="H34" s="266" t="s">
        <v>381</v>
      </c>
      <c r="I34" s="308" t="s">
        <v>96</v>
      </c>
      <c r="J34" s="47">
        <f t="shared" si="4"/>
        <v>0</v>
      </c>
      <c r="K34" s="48">
        <f t="shared" ref="K34:K35" si="5">J34</f>
        <v>0</v>
      </c>
      <c r="L34" s="445"/>
    </row>
    <row r="35" spans="1:12" s="11" customFormat="1" x14ac:dyDescent="0.15">
      <c r="A35" s="307" t="s">
        <v>112</v>
      </c>
      <c r="B35" s="266" t="s">
        <v>383</v>
      </c>
      <c r="C35" s="266" t="s">
        <v>93</v>
      </c>
      <c r="D35" s="44"/>
      <c r="E35" s="266" t="s">
        <v>25</v>
      </c>
      <c r="F35" s="266" t="s">
        <v>94</v>
      </c>
      <c r="G35" s="266"/>
      <c r="H35" s="266" t="s">
        <v>381</v>
      </c>
      <c r="I35" s="308" t="s">
        <v>96</v>
      </c>
      <c r="J35" s="47">
        <f t="shared" si="4"/>
        <v>0</v>
      </c>
      <c r="K35" s="48">
        <f t="shared" si="5"/>
        <v>0</v>
      </c>
      <c r="L35" s="445"/>
    </row>
    <row r="36" spans="1:12" s="11" customFormat="1" x14ac:dyDescent="0.15">
      <c r="A36" s="302" t="s">
        <v>82</v>
      </c>
      <c r="B36" s="303"/>
      <c r="C36" s="303"/>
      <c r="D36" s="309"/>
      <c r="E36" s="303"/>
      <c r="F36" s="303"/>
      <c r="G36" s="303"/>
      <c r="H36" s="303"/>
      <c r="I36" s="310"/>
      <c r="J36" s="306">
        <f>SUM(J37)</f>
        <v>0</v>
      </c>
      <c r="K36" s="306">
        <f>SUM(K37)</f>
        <v>0</v>
      </c>
      <c r="L36" s="445"/>
    </row>
    <row r="37" spans="1:12" s="11" customFormat="1" x14ac:dyDescent="0.15">
      <c r="A37" s="307"/>
      <c r="B37" s="266" t="s">
        <v>391</v>
      </c>
      <c r="C37" s="266"/>
      <c r="D37" s="44"/>
      <c r="E37" s="266"/>
      <c r="F37" s="266"/>
      <c r="G37" s="266"/>
      <c r="H37" s="266"/>
      <c r="I37" s="308" t="s">
        <v>113</v>
      </c>
      <c r="J37" s="48"/>
      <c r="K37" s="48">
        <f>J37</f>
        <v>0</v>
      </c>
      <c r="L37" s="445"/>
    </row>
    <row r="38" spans="1:12" s="11" customFormat="1" x14ac:dyDescent="0.15">
      <c r="A38" s="302" t="s">
        <v>83</v>
      </c>
      <c r="B38" s="303"/>
      <c r="C38" s="303"/>
      <c r="D38" s="304"/>
      <c r="E38" s="303"/>
      <c r="F38" s="303"/>
      <c r="G38" s="303"/>
      <c r="H38" s="303"/>
      <c r="I38" s="310"/>
      <c r="J38" s="306">
        <f>SUM(J39:J48)</f>
        <v>0</v>
      </c>
      <c r="K38" s="306">
        <f>SUM(K39:K48)</f>
        <v>0</v>
      </c>
      <c r="L38" s="445"/>
    </row>
    <row r="39" spans="1:12" s="40" customFormat="1" x14ac:dyDescent="0.15">
      <c r="A39" s="307" t="s">
        <v>196</v>
      </c>
      <c r="C39" s="40" t="s">
        <v>93</v>
      </c>
      <c r="D39" s="44"/>
      <c r="E39" s="40" t="s">
        <v>25</v>
      </c>
      <c r="F39" s="40" t="s">
        <v>94</v>
      </c>
      <c r="H39" s="40" t="s">
        <v>114</v>
      </c>
      <c r="I39" s="45" t="s">
        <v>96</v>
      </c>
      <c r="J39" s="47">
        <f>D39*G39</f>
        <v>0</v>
      </c>
      <c r="K39" s="48">
        <f t="shared" ref="K39:K48" si="6">J39</f>
        <v>0</v>
      </c>
      <c r="L39" s="445"/>
    </row>
    <row r="40" spans="1:12" s="40" customFormat="1" x14ac:dyDescent="0.15">
      <c r="A40" s="307" t="s">
        <v>197</v>
      </c>
      <c r="D40" s="44"/>
      <c r="I40" s="45"/>
      <c r="J40" s="47"/>
      <c r="K40" s="48">
        <f t="shared" si="6"/>
        <v>0</v>
      </c>
      <c r="L40" s="445"/>
    </row>
    <row r="41" spans="1:12" s="40" customFormat="1" x14ac:dyDescent="0.15">
      <c r="A41" s="307" t="s">
        <v>202</v>
      </c>
      <c r="D41" s="44"/>
      <c r="I41" s="45"/>
      <c r="J41" s="47"/>
      <c r="K41" s="48">
        <f t="shared" si="6"/>
        <v>0</v>
      </c>
      <c r="L41" s="445"/>
    </row>
    <row r="42" spans="1:12" s="40" customFormat="1" x14ac:dyDescent="0.15">
      <c r="A42" s="307" t="s">
        <v>201</v>
      </c>
      <c r="C42" s="40" t="s">
        <v>93</v>
      </c>
      <c r="D42" s="44"/>
      <c r="E42" s="40" t="s">
        <v>25</v>
      </c>
      <c r="F42" s="40" t="s">
        <v>94</v>
      </c>
      <c r="H42" s="40" t="s">
        <v>114</v>
      </c>
      <c r="I42" s="45" t="s">
        <v>96</v>
      </c>
      <c r="J42" s="47">
        <f>D42*G42</f>
        <v>0</v>
      </c>
      <c r="K42" s="48">
        <f t="shared" si="6"/>
        <v>0</v>
      </c>
      <c r="L42" s="445"/>
    </row>
    <row r="43" spans="1:12" s="40" customFormat="1" x14ac:dyDescent="0.15">
      <c r="A43" s="307" t="s">
        <v>200</v>
      </c>
      <c r="D43" s="44"/>
      <c r="I43" s="45"/>
      <c r="J43" s="47"/>
      <c r="K43" s="48">
        <f t="shared" si="6"/>
        <v>0</v>
      </c>
      <c r="L43" s="445"/>
    </row>
    <row r="44" spans="1:12" s="40" customFormat="1" x14ac:dyDescent="0.15">
      <c r="A44" s="307" t="s">
        <v>199</v>
      </c>
      <c r="D44" s="44"/>
      <c r="I44" s="45"/>
      <c r="J44" s="47"/>
      <c r="K44" s="48">
        <f t="shared" si="6"/>
        <v>0</v>
      </c>
      <c r="L44" s="445"/>
    </row>
    <row r="45" spans="1:12" s="40" customFormat="1" x14ac:dyDescent="0.15">
      <c r="A45" s="307" t="s">
        <v>198</v>
      </c>
      <c r="D45" s="44"/>
      <c r="I45" s="45"/>
      <c r="J45" s="47"/>
      <c r="K45" s="48">
        <f t="shared" si="6"/>
        <v>0</v>
      </c>
      <c r="L45" s="445"/>
    </row>
    <row r="46" spans="1:12" s="40" customFormat="1" x14ac:dyDescent="0.15">
      <c r="A46" s="46" t="s">
        <v>194</v>
      </c>
      <c r="B46" s="40" t="s">
        <v>115</v>
      </c>
      <c r="D46" s="44"/>
      <c r="I46" s="45"/>
      <c r="J46" s="47"/>
      <c r="K46" s="48">
        <f t="shared" si="6"/>
        <v>0</v>
      </c>
      <c r="L46" s="445"/>
    </row>
    <row r="47" spans="1:12" s="40" customFormat="1" x14ac:dyDescent="0.15">
      <c r="A47" s="46"/>
      <c r="B47" s="40" t="s">
        <v>116</v>
      </c>
      <c r="D47" s="44"/>
      <c r="I47" s="45"/>
      <c r="J47" s="47"/>
      <c r="K47" s="48">
        <f t="shared" si="6"/>
        <v>0</v>
      </c>
      <c r="L47" s="445"/>
    </row>
    <row r="48" spans="1:12" s="40" customFormat="1" x14ac:dyDescent="0.15">
      <c r="A48" s="46" t="s">
        <v>195</v>
      </c>
      <c r="D48" s="44"/>
      <c r="I48" s="45"/>
      <c r="J48" s="47"/>
      <c r="K48" s="48">
        <f t="shared" si="6"/>
        <v>0</v>
      </c>
      <c r="L48" s="445"/>
    </row>
    <row r="49" spans="1:13" s="14" customFormat="1" x14ac:dyDescent="0.15">
      <c r="A49" s="317" t="s">
        <v>84</v>
      </c>
      <c r="B49" s="318"/>
      <c r="C49" s="318"/>
      <c r="D49" s="76"/>
      <c r="E49" s="318"/>
      <c r="F49" s="318"/>
      <c r="G49" s="318"/>
      <c r="H49" s="318"/>
      <c r="I49" s="319"/>
      <c r="J49" s="78">
        <f>SUM(J50+J54)</f>
        <v>0</v>
      </c>
      <c r="K49" s="78">
        <f>SUM(K50+K54)</f>
        <v>0</v>
      </c>
      <c r="L49" s="445"/>
    </row>
    <row r="50" spans="1:13" s="14" customFormat="1" x14ac:dyDescent="0.15">
      <c r="A50" s="320" t="s">
        <v>85</v>
      </c>
      <c r="B50" s="321"/>
      <c r="C50" s="321"/>
      <c r="D50" s="322"/>
      <c r="E50" s="321"/>
      <c r="F50" s="321"/>
      <c r="G50" s="321"/>
      <c r="H50" s="321"/>
      <c r="I50" s="323"/>
      <c r="J50" s="324">
        <f>SUM(J51:J53)</f>
        <v>0</v>
      </c>
      <c r="K50" s="325">
        <f>SUM(K51:K53)</f>
        <v>0</v>
      </c>
      <c r="L50" s="445"/>
      <c r="M50" s="15"/>
    </row>
    <row r="51" spans="1:13" s="14" customFormat="1" x14ac:dyDescent="0.15">
      <c r="A51" s="48"/>
      <c r="B51" s="326" t="s">
        <v>178</v>
      </c>
      <c r="C51" s="327"/>
      <c r="D51" s="326"/>
      <c r="E51" s="327"/>
      <c r="F51" s="327"/>
      <c r="G51" s="327"/>
      <c r="H51" s="327"/>
      <c r="I51" s="308" t="s">
        <v>96</v>
      </c>
      <c r="J51" s="47">
        <f>'別紙2(4)項目別明細表(委託共同研究先)【2025年度】'!$J$52</f>
        <v>0</v>
      </c>
      <c r="K51" s="328">
        <f>'別紙2(4)項目別明細表(委託共同研究先)【2025年度】'!$K$52</f>
        <v>0</v>
      </c>
      <c r="L51" s="445"/>
      <c r="M51" s="15"/>
    </row>
    <row r="52" spans="1:13" s="14" customFormat="1" x14ac:dyDescent="0.15">
      <c r="A52" s="48"/>
      <c r="B52" s="326"/>
      <c r="C52" s="327"/>
      <c r="D52" s="326"/>
      <c r="E52" s="327"/>
      <c r="F52" s="327"/>
      <c r="G52" s="327"/>
      <c r="H52" s="327"/>
      <c r="I52" s="308" t="s">
        <v>96</v>
      </c>
      <c r="J52" s="47"/>
      <c r="K52" s="328"/>
      <c r="L52" s="445"/>
      <c r="M52" s="15"/>
    </row>
    <row r="53" spans="1:13" s="14" customFormat="1" x14ac:dyDescent="0.15">
      <c r="A53" s="329"/>
      <c r="B53" s="326"/>
      <c r="C53" s="326"/>
      <c r="D53" s="326"/>
      <c r="E53" s="327"/>
      <c r="F53" s="327"/>
      <c r="G53" s="327"/>
      <c r="H53" s="327"/>
      <c r="I53" s="308"/>
      <c r="J53" s="47"/>
      <c r="K53" s="328"/>
      <c r="L53" s="445"/>
      <c r="M53" s="16"/>
    </row>
    <row r="54" spans="1:13" s="14" customFormat="1" x14ac:dyDescent="0.15">
      <c r="A54" s="276" t="s">
        <v>86</v>
      </c>
      <c r="B54" s="330"/>
      <c r="C54" s="330"/>
      <c r="D54" s="331"/>
      <c r="E54" s="330"/>
      <c r="F54" s="330"/>
      <c r="G54" s="330"/>
      <c r="H54" s="330"/>
      <c r="I54" s="332"/>
      <c r="J54" s="333">
        <f>SUM(J55:J56)</f>
        <v>0</v>
      </c>
      <c r="K54" s="334">
        <f>SUM(K55:K56)</f>
        <v>0</v>
      </c>
      <c r="L54" s="445"/>
    </row>
    <row r="55" spans="1:13" s="14" customFormat="1" x14ac:dyDescent="0.15">
      <c r="A55" s="335"/>
      <c r="B55" s="330"/>
      <c r="C55" s="331"/>
      <c r="D55" s="331"/>
      <c r="E55" s="330"/>
      <c r="F55" s="330"/>
      <c r="G55" s="330"/>
      <c r="H55" s="330"/>
      <c r="I55" s="336" t="s">
        <v>113</v>
      </c>
      <c r="J55" s="333"/>
      <c r="K55" s="334"/>
      <c r="L55" s="445"/>
      <c r="M55" s="16"/>
    </row>
    <row r="56" spans="1:13" s="14" customFormat="1" ht="14.25" thickBot="1" x14ac:dyDescent="0.2">
      <c r="A56" s="337"/>
      <c r="B56" s="338"/>
      <c r="C56" s="338"/>
      <c r="D56" s="339"/>
      <c r="E56" s="338"/>
      <c r="F56" s="338"/>
      <c r="G56" s="338"/>
      <c r="H56" s="338"/>
      <c r="I56" s="340"/>
      <c r="J56" s="341"/>
      <c r="K56" s="342"/>
      <c r="L56" s="446"/>
    </row>
    <row r="57" spans="1:13" s="14" customFormat="1" ht="14.25" thickBot="1" x14ac:dyDescent="0.2">
      <c r="A57" s="28" t="s">
        <v>117</v>
      </c>
      <c r="B57" s="29"/>
      <c r="C57" s="29"/>
      <c r="D57" s="29"/>
      <c r="E57" s="29"/>
      <c r="F57" s="29"/>
      <c r="G57" s="29"/>
      <c r="H57" s="29"/>
      <c r="I57" s="30"/>
      <c r="J57" s="31">
        <f>SUM(J6,J19,J28,J49)</f>
        <v>0</v>
      </c>
      <c r="K57" s="31">
        <f>SUM(K6,K19,K28,K49)</f>
        <v>0</v>
      </c>
      <c r="L57" s="32">
        <f>ROUNDDOWN(SUM(K6,K19,K28,K49)*A58,-3)</f>
        <v>0</v>
      </c>
    </row>
    <row r="58" spans="1:13" x14ac:dyDescent="0.15">
      <c r="A58" s="17">
        <v>0.66666666666666663</v>
      </c>
    </row>
    <row r="60" spans="1:13" x14ac:dyDescent="0.15">
      <c r="A60" s="14" t="s">
        <v>118</v>
      </c>
    </row>
    <row r="61" spans="1:13" ht="32.25" customHeight="1" x14ac:dyDescent="0.15">
      <c r="A61" s="10" t="s">
        <v>191</v>
      </c>
      <c r="B61" s="84"/>
      <c r="C61" s="84"/>
      <c r="D61" s="84"/>
      <c r="E61" s="84"/>
      <c r="F61" s="84"/>
      <c r="G61" s="84"/>
      <c r="H61" s="84"/>
      <c r="I61" s="84"/>
      <c r="J61" s="84"/>
      <c r="K61" s="84"/>
      <c r="L61" s="84"/>
    </row>
    <row r="62" spans="1:13" x14ac:dyDescent="0.15">
      <c r="A62" s="84"/>
      <c r="B62" s="84"/>
      <c r="C62" s="84"/>
      <c r="D62" s="84"/>
      <c r="E62" s="84"/>
      <c r="F62" s="84"/>
      <c r="G62" s="84"/>
      <c r="H62" s="84"/>
      <c r="I62" s="84"/>
      <c r="J62" s="84"/>
      <c r="K62" s="293" t="s">
        <v>412</v>
      </c>
      <c r="L62" s="206" t="s">
        <v>431</v>
      </c>
    </row>
    <row r="63" spans="1:13" x14ac:dyDescent="0.15">
      <c r="A63" s="84"/>
      <c r="B63" s="84"/>
      <c r="C63" s="84"/>
      <c r="D63" s="84"/>
      <c r="E63" s="84"/>
      <c r="F63" s="84"/>
      <c r="G63" s="84"/>
      <c r="H63" s="84"/>
      <c r="I63" s="84"/>
      <c r="J63" s="84"/>
      <c r="K63" s="84"/>
      <c r="L63" s="84"/>
    </row>
    <row r="64" spans="1:13" x14ac:dyDescent="0.15">
      <c r="A64" s="84"/>
      <c r="B64" s="84"/>
      <c r="C64" s="84"/>
      <c r="D64" s="84"/>
      <c r="E64" s="84"/>
      <c r="F64" s="84"/>
      <c r="G64" s="84"/>
      <c r="H64" s="84"/>
      <c r="I64" s="84"/>
      <c r="J64" s="84"/>
      <c r="K64" s="84"/>
      <c r="L64" s="84"/>
    </row>
    <row r="65" spans="1:12" x14ac:dyDescent="0.15">
      <c r="A65" s="84"/>
      <c r="B65" s="84"/>
      <c r="C65" s="84"/>
      <c r="D65" s="84"/>
      <c r="E65" s="84"/>
      <c r="F65" s="84"/>
      <c r="G65" s="84"/>
      <c r="H65" s="84"/>
      <c r="I65" s="84"/>
      <c r="J65" s="84"/>
      <c r="K65" s="84"/>
      <c r="L65" s="84"/>
    </row>
  </sheetData>
  <sheetProtection sheet="1" formatCells="0" formatColumns="0" formatRows="0" insertColumns="0" insertRows="0" insertHyperlinks="0" deleteColumns="0" deleteRows="0" sort="0" autoFilter="0" pivotTables="0"/>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N67"/>
  <sheetViews>
    <sheetView zoomScale="85" zoomScaleNormal="85" workbookViewId="0"/>
  </sheetViews>
  <sheetFormatPr defaultRowHeight="13.5" x14ac:dyDescent="0.15"/>
  <cols>
    <col min="1" max="1" width="23.875" style="10" bestFit="1" customWidth="1"/>
    <col min="2" max="2" width="21.375" style="10" bestFit="1" customWidth="1"/>
    <col min="3" max="3" width="3.375" style="10" bestFit="1" customWidth="1"/>
    <col min="4" max="4" width="10.875" style="8" bestFit="1" customWidth="1"/>
    <col min="5" max="6" width="3.375" style="10" bestFit="1" customWidth="1"/>
    <col min="7" max="7" width="4.5" style="10" bestFit="1" customWidth="1"/>
    <col min="8" max="8" width="4.75" style="10" bestFit="1" customWidth="1"/>
    <col min="9" max="9" width="3.375" style="10" bestFit="1" customWidth="1"/>
    <col min="10" max="11" width="21.125" style="8" customWidth="1"/>
    <col min="12" max="12" width="21.125" style="10" customWidth="1"/>
    <col min="13" max="13" width="9.25" style="10" bestFit="1" customWidth="1"/>
    <col min="14" max="16384" width="9" style="10"/>
  </cols>
  <sheetData>
    <row r="1" spans="1:14" ht="18.75" x14ac:dyDescent="0.15">
      <c r="A1" s="232"/>
      <c r="B1" s="261"/>
      <c r="C1" s="261"/>
      <c r="D1" s="38"/>
      <c r="E1" s="261"/>
      <c r="F1" s="261"/>
      <c r="G1" s="261"/>
      <c r="H1" s="261"/>
      <c r="I1" s="261"/>
      <c r="J1" s="38"/>
      <c r="K1" s="38"/>
      <c r="L1" s="39" t="s">
        <v>71</v>
      </c>
      <c r="M1" s="261"/>
      <c r="N1" s="261"/>
    </row>
    <row r="2" spans="1:14" ht="19.5" x14ac:dyDescent="0.15">
      <c r="A2" s="456" t="s">
        <v>206</v>
      </c>
      <c r="B2" s="456"/>
      <c r="C2" s="456"/>
      <c r="D2" s="456"/>
      <c r="E2" s="456"/>
      <c r="F2" s="456"/>
      <c r="G2" s="456"/>
      <c r="H2" s="456"/>
      <c r="I2" s="456"/>
      <c r="J2" s="456"/>
      <c r="K2" s="456"/>
      <c r="L2" s="456"/>
      <c r="M2" s="261"/>
      <c r="N2" s="261"/>
    </row>
    <row r="3" spans="1:14" ht="18.75" x14ac:dyDescent="0.15">
      <c r="A3" s="261"/>
      <c r="B3" s="457"/>
      <c r="C3" s="457"/>
      <c r="D3" s="457"/>
      <c r="E3" s="457"/>
      <c r="F3" s="457"/>
      <c r="G3" s="457"/>
      <c r="H3" s="457"/>
      <c r="I3" s="458"/>
      <c r="J3" s="458"/>
      <c r="K3" s="458"/>
      <c r="L3" s="458"/>
      <c r="M3" s="261"/>
      <c r="N3" s="261"/>
    </row>
    <row r="4" spans="1:14" s="11" customFormat="1" ht="14.25" thickBot="1" x14ac:dyDescent="0.2">
      <c r="A4" s="455" t="str">
        <f>"（４）"&amp;情報項目シート!C6&amp;"　　　項目別明細表(2026年度）"</f>
        <v>（４）　　　項目別明細表(2026年度）</v>
      </c>
      <c r="B4" s="455"/>
      <c r="C4" s="455"/>
      <c r="D4" s="455"/>
      <c r="E4" s="455"/>
      <c r="F4" s="455"/>
      <c r="G4" s="455"/>
      <c r="H4" s="455"/>
      <c r="I4" s="455"/>
      <c r="J4" s="455"/>
      <c r="K4" s="455"/>
      <c r="L4" s="266"/>
      <c r="M4" s="266"/>
      <c r="N4" s="266"/>
    </row>
    <row r="5" spans="1:14" s="11" customFormat="1" x14ac:dyDescent="0.15">
      <c r="A5" s="452" t="s">
        <v>89</v>
      </c>
      <c r="B5" s="453"/>
      <c r="C5" s="453"/>
      <c r="D5" s="453"/>
      <c r="E5" s="453"/>
      <c r="F5" s="453"/>
      <c r="G5" s="453"/>
      <c r="H5" s="453"/>
      <c r="I5" s="454"/>
      <c r="J5" s="294" t="s">
        <v>90</v>
      </c>
      <c r="K5" s="295" t="s">
        <v>34</v>
      </c>
      <c r="L5" s="296" t="s">
        <v>91</v>
      </c>
      <c r="M5" s="266"/>
      <c r="N5" s="266"/>
    </row>
    <row r="6" spans="1:14" s="11" customFormat="1" x14ac:dyDescent="0.15">
      <c r="A6" s="297" t="s">
        <v>74</v>
      </c>
      <c r="B6" s="298"/>
      <c r="C6" s="298"/>
      <c r="D6" s="299"/>
      <c r="E6" s="298"/>
      <c r="F6" s="298"/>
      <c r="G6" s="298"/>
      <c r="H6" s="298"/>
      <c r="I6" s="300"/>
      <c r="J6" s="301">
        <f>SUM(J7,J10,J16)</f>
        <v>0</v>
      </c>
      <c r="K6" s="301">
        <f>SUM(K7,K10,K16)</f>
        <v>0</v>
      </c>
      <c r="L6" s="444"/>
      <c r="M6" s="266"/>
      <c r="N6" s="266"/>
    </row>
    <row r="7" spans="1:14" s="11" customFormat="1" x14ac:dyDescent="0.15">
      <c r="A7" s="302" t="s">
        <v>75</v>
      </c>
      <c r="B7" s="303"/>
      <c r="C7" s="303"/>
      <c r="D7" s="304"/>
      <c r="E7" s="303"/>
      <c r="F7" s="303"/>
      <c r="G7" s="303"/>
      <c r="H7" s="303"/>
      <c r="I7" s="305"/>
      <c r="J7" s="306">
        <f>SUM(J8:J9)</f>
        <v>0</v>
      </c>
      <c r="K7" s="306">
        <f>SUM(K8:K9)</f>
        <v>0</v>
      </c>
      <c r="L7" s="445"/>
      <c r="M7" s="266"/>
      <c r="N7" s="266"/>
    </row>
    <row r="8" spans="1:14" s="11" customFormat="1" x14ac:dyDescent="0.15">
      <c r="A8" s="307"/>
      <c r="B8" s="266" t="s">
        <v>92</v>
      </c>
      <c r="C8" s="266" t="s">
        <v>93</v>
      </c>
      <c r="D8" s="44"/>
      <c r="E8" s="266" t="s">
        <v>25</v>
      </c>
      <c r="F8" s="266" t="s">
        <v>94</v>
      </c>
      <c r="G8" s="266"/>
      <c r="H8" s="266" t="s">
        <v>95</v>
      </c>
      <c r="I8" s="308" t="s">
        <v>96</v>
      </c>
      <c r="J8" s="47">
        <f>D8*G8</f>
        <v>0</v>
      </c>
      <c r="K8" s="48">
        <f>J8</f>
        <v>0</v>
      </c>
      <c r="L8" s="445"/>
      <c r="M8" s="266"/>
      <c r="N8" s="266"/>
    </row>
    <row r="9" spans="1:14" s="11" customFormat="1" x14ac:dyDescent="0.15">
      <c r="A9" s="307"/>
      <c r="B9" s="266"/>
      <c r="C9" s="266"/>
      <c r="D9" s="44"/>
      <c r="E9" s="266"/>
      <c r="F9" s="266"/>
      <c r="G9" s="266"/>
      <c r="H9" s="266"/>
      <c r="I9" s="308"/>
      <c r="J9" s="47"/>
      <c r="K9" s="48">
        <f>J9</f>
        <v>0</v>
      </c>
      <c r="L9" s="445"/>
      <c r="M9" s="266"/>
      <c r="N9" s="266"/>
    </row>
    <row r="10" spans="1:14" s="11" customFormat="1" x14ac:dyDescent="0.15">
      <c r="A10" s="447" t="s">
        <v>76</v>
      </c>
      <c r="B10" s="448"/>
      <c r="C10" s="303"/>
      <c r="D10" s="309"/>
      <c r="E10" s="303"/>
      <c r="F10" s="303"/>
      <c r="G10" s="303"/>
      <c r="H10" s="303"/>
      <c r="I10" s="310"/>
      <c r="J10" s="306">
        <f>SUM(J11:J15)</f>
        <v>0</v>
      </c>
      <c r="K10" s="306">
        <f>SUM(K11:K15)</f>
        <v>0</v>
      </c>
      <c r="L10" s="445"/>
      <c r="M10" s="266"/>
      <c r="N10" s="266"/>
    </row>
    <row r="11" spans="1:14" s="11" customFormat="1" x14ac:dyDescent="0.15">
      <c r="A11" s="307"/>
      <c r="B11" s="266" t="s">
        <v>97</v>
      </c>
      <c r="C11" s="266" t="s">
        <v>93</v>
      </c>
      <c r="D11" s="44"/>
      <c r="E11" s="266" t="s">
        <v>25</v>
      </c>
      <c r="F11" s="266" t="s">
        <v>94</v>
      </c>
      <c r="G11" s="266"/>
      <c r="H11" s="266" t="s">
        <v>95</v>
      </c>
      <c r="I11" s="308" t="s">
        <v>96</v>
      </c>
      <c r="J11" s="47">
        <f t="shared" ref="J11:J12" si="0">D11*G11</f>
        <v>0</v>
      </c>
      <c r="K11" s="48">
        <f>J11</f>
        <v>0</v>
      </c>
      <c r="L11" s="445"/>
      <c r="M11" s="266"/>
      <c r="N11" s="266"/>
    </row>
    <row r="12" spans="1:14" s="11" customFormat="1" x14ac:dyDescent="0.15">
      <c r="A12" s="307"/>
      <c r="B12" s="266" t="s">
        <v>98</v>
      </c>
      <c r="C12" s="266" t="s">
        <v>93</v>
      </c>
      <c r="D12" s="44"/>
      <c r="E12" s="266" t="s">
        <v>25</v>
      </c>
      <c r="F12" s="266" t="s">
        <v>94</v>
      </c>
      <c r="G12" s="266"/>
      <c r="H12" s="266" t="s">
        <v>95</v>
      </c>
      <c r="I12" s="308" t="s">
        <v>96</v>
      </c>
      <c r="J12" s="47">
        <f t="shared" si="0"/>
        <v>0</v>
      </c>
      <c r="K12" s="48">
        <f>J12</f>
        <v>0</v>
      </c>
      <c r="L12" s="445"/>
      <c r="M12" s="266"/>
      <c r="N12" s="266"/>
    </row>
    <row r="13" spans="1:14" s="11" customFormat="1" x14ac:dyDescent="0.15">
      <c r="A13" s="307"/>
      <c r="B13" s="266" t="s">
        <v>100</v>
      </c>
      <c r="C13" s="266"/>
      <c r="D13" s="44"/>
      <c r="E13" s="266"/>
      <c r="F13" s="266"/>
      <c r="G13" s="266"/>
      <c r="H13" s="266"/>
      <c r="I13" s="308" t="s">
        <v>96</v>
      </c>
      <c r="J13" s="47"/>
      <c r="K13" s="48">
        <f>J13</f>
        <v>0</v>
      </c>
      <c r="L13" s="445"/>
      <c r="M13" s="266"/>
      <c r="N13" s="266"/>
    </row>
    <row r="14" spans="1:14" s="11" customFormat="1" x14ac:dyDescent="0.15">
      <c r="A14" s="307"/>
      <c r="B14" s="266" t="s">
        <v>101</v>
      </c>
      <c r="C14" s="266"/>
      <c r="D14" s="44"/>
      <c r="E14" s="266"/>
      <c r="F14" s="266"/>
      <c r="G14" s="266"/>
      <c r="H14" s="266"/>
      <c r="I14" s="308" t="s">
        <v>96</v>
      </c>
      <c r="J14" s="47"/>
      <c r="K14" s="48">
        <f>J14</f>
        <v>0</v>
      </c>
      <c r="L14" s="445"/>
      <c r="M14" s="266"/>
      <c r="N14" s="266"/>
    </row>
    <row r="15" spans="1:14" s="11" customFormat="1" x14ac:dyDescent="0.15">
      <c r="A15" s="307"/>
      <c r="B15" s="266" t="s">
        <v>102</v>
      </c>
      <c r="C15" s="266"/>
      <c r="D15" s="44"/>
      <c r="E15" s="266"/>
      <c r="F15" s="266"/>
      <c r="G15" s="266"/>
      <c r="H15" s="266"/>
      <c r="I15" s="308" t="s">
        <v>96</v>
      </c>
      <c r="J15" s="47"/>
      <c r="K15" s="48">
        <f>J15</f>
        <v>0</v>
      </c>
      <c r="L15" s="445"/>
      <c r="M15" s="266"/>
      <c r="N15" s="266"/>
    </row>
    <row r="16" spans="1:14" s="11" customFormat="1" x14ac:dyDescent="0.15">
      <c r="A16" s="302" t="s">
        <v>77</v>
      </c>
      <c r="B16" s="303"/>
      <c r="C16" s="303"/>
      <c r="D16" s="304"/>
      <c r="E16" s="303"/>
      <c r="F16" s="303"/>
      <c r="G16" s="303"/>
      <c r="H16" s="303"/>
      <c r="I16" s="305"/>
      <c r="J16" s="306">
        <f>SUM(J17:J18)</f>
        <v>0</v>
      </c>
      <c r="K16" s="306">
        <f>SUM(K17:K18)</f>
        <v>0</v>
      </c>
      <c r="L16" s="445"/>
      <c r="M16" s="266"/>
      <c r="N16" s="266"/>
    </row>
    <row r="17" spans="1:14" s="11" customFormat="1" x14ac:dyDescent="0.15">
      <c r="A17" s="307"/>
      <c r="B17" s="266" t="s">
        <v>104</v>
      </c>
      <c r="C17" s="266"/>
      <c r="D17" s="44"/>
      <c r="E17" s="266"/>
      <c r="F17" s="266"/>
      <c r="G17" s="266"/>
      <c r="H17" s="266"/>
      <c r="I17" s="308" t="s">
        <v>96</v>
      </c>
      <c r="J17" s="47"/>
      <c r="K17" s="48">
        <f>J17</f>
        <v>0</v>
      </c>
      <c r="L17" s="445"/>
      <c r="M17" s="266"/>
      <c r="N17" s="266"/>
    </row>
    <row r="18" spans="1:14" s="11" customFormat="1" x14ac:dyDescent="0.15">
      <c r="A18" s="307"/>
      <c r="B18" s="266" t="s">
        <v>105</v>
      </c>
      <c r="C18" s="266"/>
      <c r="D18" s="44"/>
      <c r="E18" s="266"/>
      <c r="F18" s="266"/>
      <c r="G18" s="266"/>
      <c r="H18" s="266"/>
      <c r="I18" s="308" t="s">
        <v>96</v>
      </c>
      <c r="J18" s="47"/>
      <c r="K18" s="48">
        <f>J18</f>
        <v>0</v>
      </c>
      <c r="L18" s="445"/>
      <c r="M18" s="266"/>
      <c r="N18" s="266"/>
    </row>
    <row r="19" spans="1:14" s="11" customFormat="1" x14ac:dyDescent="0.15">
      <c r="A19" s="311" t="s">
        <v>35</v>
      </c>
      <c r="B19" s="312"/>
      <c r="C19" s="312"/>
      <c r="D19" s="313"/>
      <c r="E19" s="312"/>
      <c r="F19" s="312"/>
      <c r="G19" s="312"/>
      <c r="H19" s="312"/>
      <c r="I19" s="314"/>
      <c r="J19" s="315">
        <f>SUM(J20,J26)</f>
        <v>0</v>
      </c>
      <c r="K19" s="315">
        <f>SUM(K20,K26)</f>
        <v>0</v>
      </c>
      <c r="L19" s="445"/>
      <c r="M19" s="266"/>
      <c r="N19" s="266"/>
    </row>
    <row r="20" spans="1:14" s="11" customFormat="1" x14ac:dyDescent="0.15">
      <c r="A20" s="302" t="s">
        <v>78</v>
      </c>
      <c r="B20" s="303"/>
      <c r="C20" s="303"/>
      <c r="D20" s="309"/>
      <c r="E20" s="303"/>
      <c r="F20" s="303"/>
      <c r="G20" s="303"/>
      <c r="H20" s="303"/>
      <c r="I20" s="310"/>
      <c r="J20" s="306">
        <f>SUM(J21:J25)</f>
        <v>0</v>
      </c>
      <c r="K20" s="306">
        <f>SUM(K21:K25)</f>
        <v>0</v>
      </c>
      <c r="L20" s="445"/>
      <c r="M20" s="266"/>
      <c r="N20" s="266"/>
    </row>
    <row r="21" spans="1:14" s="11" customFormat="1" x14ac:dyDescent="0.15">
      <c r="A21" s="307" t="s">
        <v>123</v>
      </c>
      <c r="B21" s="266"/>
      <c r="C21" s="266" t="s">
        <v>93</v>
      </c>
      <c r="D21" s="44"/>
      <c r="E21" s="266" t="s">
        <v>25</v>
      </c>
      <c r="F21" s="266" t="s">
        <v>94</v>
      </c>
      <c r="G21" s="266"/>
      <c r="H21" s="266" t="s">
        <v>95</v>
      </c>
      <c r="I21" s="308" t="s">
        <v>96</v>
      </c>
      <c r="J21" s="47">
        <f>D21*G21</f>
        <v>0</v>
      </c>
      <c r="K21" s="49">
        <f>J21</f>
        <v>0</v>
      </c>
      <c r="L21" s="445"/>
      <c r="M21" s="350"/>
      <c r="N21" s="266"/>
    </row>
    <row r="22" spans="1:14" s="11" customFormat="1" x14ac:dyDescent="0.15">
      <c r="A22" s="307" t="s">
        <v>124</v>
      </c>
      <c r="B22" s="266"/>
      <c r="C22" s="266"/>
      <c r="D22" s="44"/>
      <c r="E22" s="266" t="s">
        <v>25</v>
      </c>
      <c r="F22" s="266" t="s">
        <v>94</v>
      </c>
      <c r="G22" s="266"/>
      <c r="H22" s="266" t="s">
        <v>95</v>
      </c>
      <c r="I22" s="308" t="s">
        <v>96</v>
      </c>
      <c r="J22" s="47">
        <f>D22*G22</f>
        <v>0</v>
      </c>
      <c r="K22" s="49">
        <f t="shared" ref="K22:K25" si="1">J22</f>
        <v>0</v>
      </c>
      <c r="L22" s="445"/>
      <c r="M22" s="350"/>
      <c r="N22" s="266"/>
    </row>
    <row r="23" spans="1:14" s="11" customFormat="1" x14ac:dyDescent="0.15">
      <c r="A23" s="307"/>
      <c r="B23" s="266"/>
      <c r="C23" s="266"/>
      <c r="D23" s="44"/>
      <c r="E23" s="266" t="s">
        <v>25</v>
      </c>
      <c r="F23" s="266" t="s">
        <v>94</v>
      </c>
      <c r="G23" s="266"/>
      <c r="H23" s="266" t="s">
        <v>95</v>
      </c>
      <c r="I23" s="308" t="s">
        <v>96</v>
      </c>
      <c r="J23" s="47">
        <f t="shared" ref="J23:J25" si="2">D23*G23</f>
        <v>0</v>
      </c>
      <c r="K23" s="49">
        <f t="shared" si="1"/>
        <v>0</v>
      </c>
      <c r="L23" s="445"/>
      <c r="M23" s="350"/>
      <c r="N23" s="266"/>
    </row>
    <row r="24" spans="1:14" s="11" customFormat="1" x14ac:dyDescent="0.15">
      <c r="A24" s="307"/>
      <c r="B24" s="266"/>
      <c r="C24" s="266"/>
      <c r="D24" s="44"/>
      <c r="E24" s="266" t="s">
        <v>25</v>
      </c>
      <c r="F24" s="266" t="s">
        <v>94</v>
      </c>
      <c r="G24" s="266"/>
      <c r="H24" s="266" t="s">
        <v>95</v>
      </c>
      <c r="I24" s="308" t="s">
        <v>96</v>
      </c>
      <c r="J24" s="47">
        <f t="shared" si="2"/>
        <v>0</v>
      </c>
      <c r="K24" s="49">
        <f t="shared" si="1"/>
        <v>0</v>
      </c>
      <c r="L24" s="445"/>
      <c r="M24" s="350"/>
      <c r="N24" s="266"/>
    </row>
    <row r="25" spans="1:14" s="11" customFormat="1" x14ac:dyDescent="0.15">
      <c r="A25" s="307"/>
      <c r="B25" s="266"/>
      <c r="C25" s="266" t="s">
        <v>93</v>
      </c>
      <c r="D25" s="44"/>
      <c r="E25" s="266" t="s">
        <v>25</v>
      </c>
      <c r="F25" s="266" t="s">
        <v>94</v>
      </c>
      <c r="G25" s="266"/>
      <c r="H25" s="266" t="s">
        <v>95</v>
      </c>
      <c r="I25" s="308" t="s">
        <v>96</v>
      </c>
      <c r="J25" s="47">
        <f t="shared" si="2"/>
        <v>0</v>
      </c>
      <c r="K25" s="49">
        <f t="shared" si="1"/>
        <v>0</v>
      </c>
      <c r="L25" s="445"/>
      <c r="M25" s="266"/>
      <c r="N25" s="266"/>
    </row>
    <row r="26" spans="1:14" s="11" customFormat="1" x14ac:dyDescent="0.15">
      <c r="A26" s="302" t="s">
        <v>79</v>
      </c>
      <c r="B26" s="303"/>
      <c r="C26" s="303"/>
      <c r="D26" s="309"/>
      <c r="E26" s="303"/>
      <c r="F26" s="303"/>
      <c r="G26" s="303"/>
      <c r="H26" s="303"/>
      <c r="I26" s="310"/>
      <c r="J26" s="306">
        <f>SUM(J27)</f>
        <v>0</v>
      </c>
      <c r="K26" s="306">
        <f>SUM(K27)</f>
        <v>0</v>
      </c>
      <c r="L26" s="445"/>
      <c r="M26" s="266"/>
      <c r="N26" s="266"/>
    </row>
    <row r="27" spans="1:14" s="11" customFormat="1" x14ac:dyDescent="0.15">
      <c r="A27" s="307"/>
      <c r="B27" s="266"/>
      <c r="C27" s="266" t="s">
        <v>93</v>
      </c>
      <c r="D27" s="44"/>
      <c r="E27" s="266" t="s">
        <v>25</v>
      </c>
      <c r="F27" s="266" t="s">
        <v>94</v>
      </c>
      <c r="G27" s="266"/>
      <c r="H27" s="266" t="s">
        <v>107</v>
      </c>
      <c r="I27" s="308" t="s">
        <v>96</v>
      </c>
      <c r="J27" s="47">
        <f t="shared" ref="J27" si="3">D27*G27</f>
        <v>0</v>
      </c>
      <c r="K27" s="49">
        <f>J27</f>
        <v>0</v>
      </c>
      <c r="L27" s="445"/>
      <c r="M27" s="266"/>
      <c r="N27" s="266"/>
    </row>
    <row r="28" spans="1:14" s="11" customFormat="1" x14ac:dyDescent="0.15">
      <c r="A28" s="311" t="s">
        <v>36</v>
      </c>
      <c r="B28" s="312"/>
      <c r="C28" s="312"/>
      <c r="D28" s="313"/>
      <c r="E28" s="312"/>
      <c r="F28" s="312"/>
      <c r="G28" s="312"/>
      <c r="H28" s="312"/>
      <c r="I28" s="314"/>
      <c r="J28" s="315">
        <f>SUM(J29,J32,J36,J38)</f>
        <v>0</v>
      </c>
      <c r="K28" s="316">
        <f>SUM(K29,K32,K36,K38)</f>
        <v>0</v>
      </c>
      <c r="L28" s="445"/>
      <c r="M28" s="266"/>
      <c r="N28" s="266"/>
    </row>
    <row r="29" spans="1:14" s="11" customFormat="1" x14ac:dyDescent="0.15">
      <c r="A29" s="302" t="s">
        <v>80</v>
      </c>
      <c r="B29" s="303"/>
      <c r="C29" s="303"/>
      <c r="D29" s="309"/>
      <c r="E29" s="303"/>
      <c r="F29" s="303"/>
      <c r="G29" s="303"/>
      <c r="H29" s="303"/>
      <c r="I29" s="310"/>
      <c r="J29" s="306">
        <f>SUM(J30:J31)</f>
        <v>0</v>
      </c>
      <c r="K29" s="306">
        <f>SUM(K30:K31)</f>
        <v>0</v>
      </c>
      <c r="L29" s="445"/>
      <c r="M29" s="266"/>
      <c r="N29" s="266"/>
    </row>
    <row r="30" spans="1:14" s="11" customFormat="1" x14ac:dyDescent="0.15">
      <c r="A30" s="307"/>
      <c r="B30" s="266" t="s">
        <v>109</v>
      </c>
      <c r="C30" s="266"/>
      <c r="D30" s="44"/>
      <c r="E30" s="266"/>
      <c r="F30" s="266"/>
      <c r="G30" s="266"/>
      <c r="H30" s="266"/>
      <c r="I30" s="308" t="s">
        <v>96</v>
      </c>
      <c r="J30" s="48"/>
      <c r="K30" s="48">
        <f>J30</f>
        <v>0</v>
      </c>
      <c r="L30" s="445"/>
      <c r="M30" s="266"/>
      <c r="N30" s="266"/>
    </row>
    <row r="31" spans="1:14" s="11" customFormat="1" x14ac:dyDescent="0.15">
      <c r="A31" s="307"/>
      <c r="B31" s="266" t="s">
        <v>110</v>
      </c>
      <c r="C31" s="266"/>
      <c r="D31" s="44"/>
      <c r="E31" s="266"/>
      <c r="F31" s="266"/>
      <c r="G31" s="266"/>
      <c r="H31" s="266"/>
      <c r="I31" s="308" t="s">
        <v>96</v>
      </c>
      <c r="J31" s="48"/>
      <c r="K31" s="48">
        <f>J31</f>
        <v>0</v>
      </c>
      <c r="L31" s="445"/>
      <c r="M31" s="266"/>
      <c r="N31" s="266"/>
    </row>
    <row r="32" spans="1:14" s="11" customFormat="1" x14ac:dyDescent="0.15">
      <c r="A32" s="302" t="s">
        <v>81</v>
      </c>
      <c r="B32" s="303"/>
      <c r="C32" s="303"/>
      <c r="D32" s="304"/>
      <c r="E32" s="303"/>
      <c r="F32" s="303"/>
      <c r="G32" s="303"/>
      <c r="H32" s="303"/>
      <c r="I32" s="310"/>
      <c r="J32" s="306">
        <f>SUM(J33:J35)</f>
        <v>0</v>
      </c>
      <c r="K32" s="306">
        <f>SUM(K33:K35)</f>
        <v>0</v>
      </c>
      <c r="L32" s="445"/>
      <c r="M32" s="266"/>
      <c r="N32" s="266"/>
    </row>
    <row r="33" spans="1:14" s="11" customFormat="1" x14ac:dyDescent="0.15">
      <c r="A33" s="307" t="s">
        <v>111</v>
      </c>
      <c r="B33" s="266" t="s">
        <v>382</v>
      </c>
      <c r="C33" s="266" t="s">
        <v>93</v>
      </c>
      <c r="D33" s="44"/>
      <c r="E33" s="266" t="s">
        <v>25</v>
      </c>
      <c r="F33" s="266" t="s">
        <v>94</v>
      </c>
      <c r="G33" s="266"/>
      <c r="H33" s="266" t="s">
        <v>381</v>
      </c>
      <c r="I33" s="308" t="s">
        <v>96</v>
      </c>
      <c r="J33" s="47">
        <f t="shared" ref="J33:J35" si="4">D33*G33</f>
        <v>0</v>
      </c>
      <c r="K33" s="48">
        <f>J33</f>
        <v>0</v>
      </c>
      <c r="L33" s="445"/>
      <c r="M33" s="266"/>
      <c r="N33" s="266"/>
    </row>
    <row r="34" spans="1:14" s="11" customFormat="1" x14ac:dyDescent="0.15">
      <c r="A34" s="307"/>
      <c r="B34" s="266" t="s">
        <v>383</v>
      </c>
      <c r="C34" s="266" t="s">
        <v>93</v>
      </c>
      <c r="D34" s="44"/>
      <c r="E34" s="266" t="s">
        <v>25</v>
      </c>
      <c r="F34" s="266" t="s">
        <v>94</v>
      </c>
      <c r="G34" s="266"/>
      <c r="H34" s="266" t="s">
        <v>381</v>
      </c>
      <c r="I34" s="308" t="s">
        <v>96</v>
      </c>
      <c r="J34" s="47">
        <f t="shared" si="4"/>
        <v>0</v>
      </c>
      <c r="K34" s="48">
        <f t="shared" ref="K34:K35" si="5">J34</f>
        <v>0</v>
      </c>
      <c r="L34" s="445"/>
      <c r="M34" s="266"/>
      <c r="N34" s="266"/>
    </row>
    <row r="35" spans="1:14" s="11" customFormat="1" x14ac:dyDescent="0.15">
      <c r="A35" s="307" t="s">
        <v>112</v>
      </c>
      <c r="B35" s="266" t="s">
        <v>383</v>
      </c>
      <c r="C35" s="266" t="s">
        <v>93</v>
      </c>
      <c r="D35" s="44"/>
      <c r="E35" s="266" t="s">
        <v>25</v>
      </c>
      <c r="F35" s="266" t="s">
        <v>94</v>
      </c>
      <c r="G35" s="266"/>
      <c r="H35" s="266" t="s">
        <v>381</v>
      </c>
      <c r="I35" s="308" t="s">
        <v>96</v>
      </c>
      <c r="J35" s="47">
        <f t="shared" si="4"/>
        <v>0</v>
      </c>
      <c r="K35" s="48">
        <f t="shared" si="5"/>
        <v>0</v>
      </c>
      <c r="L35" s="445"/>
      <c r="M35" s="266"/>
      <c r="N35" s="266"/>
    </row>
    <row r="36" spans="1:14" s="11" customFormat="1" x14ac:dyDescent="0.15">
      <c r="A36" s="302" t="s">
        <v>82</v>
      </c>
      <c r="B36" s="303"/>
      <c r="C36" s="303"/>
      <c r="D36" s="309"/>
      <c r="E36" s="303"/>
      <c r="F36" s="303"/>
      <c r="G36" s="303"/>
      <c r="H36" s="303"/>
      <c r="I36" s="310"/>
      <c r="J36" s="306">
        <f>SUM(J37)</f>
        <v>0</v>
      </c>
      <c r="K36" s="306">
        <f>SUM(K37)</f>
        <v>0</v>
      </c>
      <c r="L36" s="445"/>
      <c r="M36" s="266"/>
      <c r="N36" s="266"/>
    </row>
    <row r="37" spans="1:14" s="11" customFormat="1" x14ac:dyDescent="0.15">
      <c r="A37" s="307"/>
      <c r="B37" s="266" t="s">
        <v>391</v>
      </c>
      <c r="C37" s="266"/>
      <c r="D37" s="44"/>
      <c r="E37" s="266"/>
      <c r="F37" s="266"/>
      <c r="G37" s="266"/>
      <c r="H37" s="266"/>
      <c r="I37" s="308" t="s">
        <v>96</v>
      </c>
      <c r="J37" s="48"/>
      <c r="K37" s="48">
        <f>J37</f>
        <v>0</v>
      </c>
      <c r="L37" s="445"/>
      <c r="M37" s="266"/>
      <c r="N37" s="266"/>
    </row>
    <row r="38" spans="1:14" s="11" customFormat="1" x14ac:dyDescent="0.15">
      <c r="A38" s="302" t="s">
        <v>83</v>
      </c>
      <c r="B38" s="303"/>
      <c r="C38" s="303"/>
      <c r="D38" s="304"/>
      <c r="E38" s="303"/>
      <c r="F38" s="303"/>
      <c r="G38" s="303"/>
      <c r="H38" s="303"/>
      <c r="I38" s="310"/>
      <c r="J38" s="306">
        <f>SUM(J39:J48)</f>
        <v>0</v>
      </c>
      <c r="K38" s="306">
        <f>SUM(K39:K48)</f>
        <v>0</v>
      </c>
      <c r="L38" s="445"/>
      <c r="M38" s="266"/>
      <c r="N38" s="266"/>
    </row>
    <row r="39" spans="1:14" s="40" customFormat="1" x14ac:dyDescent="0.15">
      <c r="A39" s="307" t="s">
        <v>196</v>
      </c>
      <c r="C39" s="40" t="s">
        <v>93</v>
      </c>
      <c r="D39" s="44"/>
      <c r="E39" s="40" t="s">
        <v>25</v>
      </c>
      <c r="F39" s="40" t="s">
        <v>94</v>
      </c>
      <c r="H39" s="40" t="s">
        <v>114</v>
      </c>
      <c r="I39" s="45" t="s">
        <v>96</v>
      </c>
      <c r="J39" s="47">
        <f>D39*G39</f>
        <v>0</v>
      </c>
      <c r="K39" s="48">
        <f t="shared" ref="K39:K48" si="6">J39</f>
        <v>0</v>
      </c>
      <c r="L39" s="445"/>
    </row>
    <row r="40" spans="1:14" s="40" customFormat="1" x14ac:dyDescent="0.15">
      <c r="A40" s="307" t="s">
        <v>197</v>
      </c>
      <c r="D40" s="44"/>
      <c r="I40" s="45"/>
      <c r="J40" s="47"/>
      <c r="K40" s="48">
        <f t="shared" si="6"/>
        <v>0</v>
      </c>
      <c r="L40" s="445"/>
    </row>
    <row r="41" spans="1:14" s="40" customFormat="1" x14ac:dyDescent="0.15">
      <c r="A41" s="307" t="s">
        <v>202</v>
      </c>
      <c r="D41" s="44"/>
      <c r="I41" s="45"/>
      <c r="J41" s="47"/>
      <c r="K41" s="48">
        <f t="shared" si="6"/>
        <v>0</v>
      </c>
      <c r="L41" s="445"/>
    </row>
    <row r="42" spans="1:14" s="40" customFormat="1" x14ac:dyDescent="0.15">
      <c r="A42" s="307" t="s">
        <v>201</v>
      </c>
      <c r="C42" s="40" t="s">
        <v>93</v>
      </c>
      <c r="D42" s="44"/>
      <c r="E42" s="40" t="s">
        <v>25</v>
      </c>
      <c r="F42" s="40" t="s">
        <v>94</v>
      </c>
      <c r="H42" s="40" t="s">
        <v>114</v>
      </c>
      <c r="I42" s="45" t="s">
        <v>96</v>
      </c>
      <c r="J42" s="47">
        <f>D42*G42</f>
        <v>0</v>
      </c>
      <c r="K42" s="48">
        <f t="shared" si="6"/>
        <v>0</v>
      </c>
      <c r="L42" s="445"/>
    </row>
    <row r="43" spans="1:14" s="40" customFormat="1" x14ac:dyDescent="0.15">
      <c r="A43" s="307" t="s">
        <v>200</v>
      </c>
      <c r="D43" s="44"/>
      <c r="I43" s="45"/>
      <c r="J43" s="47"/>
      <c r="K43" s="48">
        <f t="shared" si="6"/>
        <v>0</v>
      </c>
      <c r="L43" s="445"/>
    </row>
    <row r="44" spans="1:14" s="40" customFormat="1" x14ac:dyDescent="0.15">
      <c r="A44" s="307" t="s">
        <v>199</v>
      </c>
      <c r="D44" s="44"/>
      <c r="I44" s="45"/>
      <c r="J44" s="47"/>
      <c r="K44" s="48">
        <f>J44</f>
        <v>0</v>
      </c>
      <c r="L44" s="445"/>
    </row>
    <row r="45" spans="1:14" s="40" customFormat="1" x14ac:dyDescent="0.15">
      <c r="A45" s="307" t="s">
        <v>198</v>
      </c>
      <c r="D45" s="44"/>
      <c r="I45" s="45"/>
      <c r="J45" s="47"/>
      <c r="K45" s="48">
        <f t="shared" si="6"/>
        <v>0</v>
      </c>
      <c r="L45" s="445"/>
    </row>
    <row r="46" spans="1:14" s="40" customFormat="1" x14ac:dyDescent="0.15">
      <c r="A46" s="46" t="s">
        <v>194</v>
      </c>
      <c r="B46" s="40" t="s">
        <v>115</v>
      </c>
      <c r="D46" s="44"/>
      <c r="I46" s="45"/>
      <c r="J46" s="47"/>
      <c r="K46" s="48">
        <f t="shared" si="6"/>
        <v>0</v>
      </c>
      <c r="L46" s="445"/>
    </row>
    <row r="47" spans="1:14" s="40" customFormat="1" x14ac:dyDescent="0.15">
      <c r="A47" s="46"/>
      <c r="B47" s="40" t="s">
        <v>116</v>
      </c>
      <c r="D47" s="44"/>
      <c r="I47" s="45"/>
      <c r="J47" s="47"/>
      <c r="K47" s="48">
        <f>J47</f>
        <v>0</v>
      </c>
      <c r="L47" s="445"/>
    </row>
    <row r="48" spans="1:14" s="40" customFormat="1" x14ac:dyDescent="0.15">
      <c r="A48" s="46" t="s">
        <v>195</v>
      </c>
      <c r="D48" s="44"/>
      <c r="I48" s="45"/>
      <c r="J48" s="47"/>
      <c r="K48" s="48">
        <f t="shared" si="6"/>
        <v>0</v>
      </c>
      <c r="L48" s="445"/>
    </row>
    <row r="49" spans="1:14" s="14" customFormat="1" x14ac:dyDescent="0.15">
      <c r="A49" s="317" t="s">
        <v>84</v>
      </c>
      <c r="B49" s="318"/>
      <c r="C49" s="318"/>
      <c r="D49" s="76"/>
      <c r="E49" s="318"/>
      <c r="F49" s="318"/>
      <c r="G49" s="318"/>
      <c r="H49" s="318"/>
      <c r="I49" s="319"/>
      <c r="J49" s="78">
        <f>SUM(J50+J54)</f>
        <v>0</v>
      </c>
      <c r="K49" s="78">
        <f>SUM(K50+K54)</f>
        <v>0</v>
      </c>
      <c r="L49" s="445"/>
      <c r="M49" s="327"/>
      <c r="N49" s="327"/>
    </row>
    <row r="50" spans="1:14" s="14" customFormat="1" x14ac:dyDescent="0.15">
      <c r="A50" s="320" t="s">
        <v>85</v>
      </c>
      <c r="B50" s="321"/>
      <c r="C50" s="321"/>
      <c r="D50" s="322"/>
      <c r="E50" s="321"/>
      <c r="F50" s="321"/>
      <c r="G50" s="321"/>
      <c r="H50" s="321"/>
      <c r="I50" s="323"/>
      <c r="J50" s="324">
        <f>SUM(J51:J53)</f>
        <v>0</v>
      </c>
      <c r="K50" s="325">
        <f>SUM(K51:K53)</f>
        <v>0</v>
      </c>
      <c r="L50" s="445"/>
      <c r="M50" s="351"/>
      <c r="N50" s="327"/>
    </row>
    <row r="51" spans="1:14" s="14" customFormat="1" x14ac:dyDescent="0.15">
      <c r="A51" s="48"/>
      <c r="B51" s="326" t="s">
        <v>178</v>
      </c>
      <c r="C51" s="327"/>
      <c r="D51" s="326"/>
      <c r="E51" s="327"/>
      <c r="F51" s="327"/>
      <c r="G51" s="327"/>
      <c r="H51" s="327"/>
      <c r="I51" s="308" t="s">
        <v>96</v>
      </c>
      <c r="J51" s="47">
        <f>'別紙2(4)項目別明細表(委託共同研究先)【2026年度】'!$J$52</f>
        <v>0</v>
      </c>
      <c r="K51" s="328">
        <f>'別紙2(4)項目別明細表(委託共同研究先)【2026年度】'!$K$52</f>
        <v>0</v>
      </c>
      <c r="L51" s="445"/>
      <c r="M51" s="351"/>
      <c r="N51" s="327"/>
    </row>
    <row r="52" spans="1:14" s="14" customFormat="1" x14ac:dyDescent="0.15">
      <c r="A52" s="48"/>
      <c r="B52" s="326"/>
      <c r="C52" s="327"/>
      <c r="D52" s="326"/>
      <c r="E52" s="327"/>
      <c r="F52" s="327"/>
      <c r="G52" s="327"/>
      <c r="H52" s="327"/>
      <c r="I52" s="308"/>
      <c r="J52" s="47"/>
      <c r="K52" s="328"/>
      <c r="L52" s="445"/>
      <c r="M52" s="351"/>
      <c r="N52" s="327"/>
    </row>
    <row r="53" spans="1:14" s="14" customFormat="1" x14ac:dyDescent="0.15">
      <c r="A53" s="329"/>
      <c r="B53" s="326"/>
      <c r="C53" s="326"/>
      <c r="D53" s="326"/>
      <c r="E53" s="327"/>
      <c r="F53" s="327"/>
      <c r="G53" s="327"/>
      <c r="H53" s="327"/>
      <c r="I53" s="308" t="s">
        <v>96</v>
      </c>
      <c r="J53" s="47"/>
      <c r="K53" s="328"/>
      <c r="L53" s="445"/>
      <c r="M53" s="352"/>
      <c r="N53" s="327"/>
    </row>
    <row r="54" spans="1:14" s="14" customFormat="1" x14ac:dyDescent="0.15">
      <c r="A54" s="276" t="s">
        <v>86</v>
      </c>
      <c r="B54" s="330"/>
      <c r="C54" s="330"/>
      <c r="D54" s="331"/>
      <c r="E54" s="330"/>
      <c r="F54" s="330"/>
      <c r="G54" s="330"/>
      <c r="H54" s="330"/>
      <c r="I54" s="332"/>
      <c r="J54" s="333">
        <f>SUM(J55:J56)</f>
        <v>0</v>
      </c>
      <c r="K54" s="334">
        <f>SUM(K55:K56)</f>
        <v>0</v>
      </c>
      <c r="L54" s="445"/>
      <c r="M54" s="327"/>
      <c r="N54" s="327"/>
    </row>
    <row r="55" spans="1:14" s="14" customFormat="1" x14ac:dyDescent="0.15">
      <c r="A55" s="335"/>
      <c r="B55" s="330"/>
      <c r="C55" s="331"/>
      <c r="D55" s="331"/>
      <c r="E55" s="330"/>
      <c r="F55" s="330"/>
      <c r="G55" s="330"/>
      <c r="H55" s="330"/>
      <c r="I55" s="336" t="s">
        <v>96</v>
      </c>
      <c r="J55" s="333"/>
      <c r="K55" s="334"/>
      <c r="L55" s="445"/>
      <c r="M55" s="352"/>
      <c r="N55" s="327"/>
    </row>
    <row r="56" spans="1:14" s="14" customFormat="1" ht="14.25" thickBot="1" x14ac:dyDescent="0.2">
      <c r="A56" s="337"/>
      <c r="B56" s="338"/>
      <c r="C56" s="338"/>
      <c r="D56" s="339"/>
      <c r="E56" s="338"/>
      <c r="F56" s="338"/>
      <c r="G56" s="338"/>
      <c r="H56" s="338"/>
      <c r="I56" s="340"/>
      <c r="J56" s="341"/>
      <c r="K56" s="342"/>
      <c r="L56" s="446"/>
      <c r="M56" s="327"/>
      <c r="N56" s="327"/>
    </row>
    <row r="57" spans="1:14" s="14" customFormat="1" ht="14.25" thickBot="1" x14ac:dyDescent="0.2">
      <c r="A57" s="353" t="s">
        <v>117</v>
      </c>
      <c r="B57" s="354"/>
      <c r="C57" s="354"/>
      <c r="D57" s="354"/>
      <c r="E57" s="354"/>
      <c r="F57" s="354"/>
      <c r="G57" s="354"/>
      <c r="H57" s="354"/>
      <c r="I57" s="355"/>
      <c r="J57" s="356">
        <f>SUM(J6,J19,J28,J49)</f>
        <v>0</v>
      </c>
      <c r="K57" s="356">
        <f>SUM(K6,K19,K28,K49)</f>
        <v>0</v>
      </c>
      <c r="L57" s="357">
        <f>ROUNDDOWN(SUM(K6,K19,K28,K49)*A58,-3)</f>
        <v>0</v>
      </c>
      <c r="M57" s="327"/>
      <c r="N57" s="327"/>
    </row>
    <row r="58" spans="1:14" x14ac:dyDescent="0.15">
      <c r="A58" s="280">
        <v>0.66666666666666663</v>
      </c>
      <c r="B58" s="261"/>
      <c r="C58" s="261"/>
      <c r="D58" s="38"/>
      <c r="E58" s="261"/>
      <c r="F58" s="261"/>
      <c r="G58" s="261"/>
      <c r="H58" s="261"/>
      <c r="I58" s="261"/>
      <c r="J58" s="38"/>
      <c r="K58" s="38"/>
      <c r="L58" s="261"/>
      <c r="M58" s="261"/>
      <c r="N58" s="261"/>
    </row>
    <row r="59" spans="1:14" x14ac:dyDescent="0.15">
      <c r="A59" s="261"/>
      <c r="B59" s="261"/>
      <c r="C59" s="261"/>
      <c r="D59" s="38"/>
      <c r="E59" s="261"/>
      <c r="F59" s="261"/>
      <c r="G59" s="261"/>
      <c r="H59" s="261"/>
      <c r="I59" s="261"/>
      <c r="J59" s="38"/>
      <c r="K59" s="38"/>
      <c r="L59" s="261"/>
      <c r="M59" s="261"/>
      <c r="N59" s="261"/>
    </row>
    <row r="60" spans="1:14" x14ac:dyDescent="0.15">
      <c r="A60" s="327" t="s">
        <v>118</v>
      </c>
      <c r="B60" s="261"/>
      <c r="C60" s="261"/>
      <c r="D60" s="38"/>
      <c r="E60" s="261"/>
      <c r="F60" s="261"/>
      <c r="G60" s="261"/>
      <c r="H60" s="261"/>
      <c r="I60" s="261"/>
      <c r="J60" s="38"/>
      <c r="K60" s="38"/>
      <c r="L60" s="261"/>
      <c r="M60" s="261"/>
      <c r="N60" s="261"/>
    </row>
    <row r="61" spans="1:14" ht="32.25" customHeight="1" x14ac:dyDescent="0.15">
      <c r="A61" s="261" t="s">
        <v>191</v>
      </c>
      <c r="B61" s="220"/>
      <c r="C61" s="220"/>
      <c r="D61" s="220"/>
      <c r="E61" s="220"/>
      <c r="F61" s="220"/>
      <c r="G61" s="220"/>
      <c r="H61" s="220"/>
      <c r="I61" s="220"/>
      <c r="J61" s="220"/>
      <c r="K61" s="220"/>
      <c r="L61" s="220"/>
      <c r="M61" s="261"/>
      <c r="N61" s="261"/>
    </row>
    <row r="62" spans="1:14" x14ac:dyDescent="0.15">
      <c r="A62" s="220"/>
      <c r="B62" s="220"/>
      <c r="C62" s="220"/>
      <c r="D62" s="220"/>
      <c r="E62" s="220"/>
      <c r="F62" s="220"/>
      <c r="G62" s="220"/>
      <c r="H62" s="220"/>
      <c r="I62" s="220"/>
      <c r="J62" s="220"/>
      <c r="K62" s="293" t="s">
        <v>412</v>
      </c>
      <c r="L62" s="358" t="s">
        <v>430</v>
      </c>
      <c r="M62" s="261"/>
      <c r="N62" s="261"/>
    </row>
    <row r="63" spans="1:14" x14ac:dyDescent="0.15">
      <c r="A63" s="220"/>
      <c r="B63" s="220"/>
      <c r="C63" s="220"/>
      <c r="D63" s="220"/>
      <c r="E63" s="220"/>
      <c r="F63" s="220"/>
      <c r="G63" s="220"/>
      <c r="H63" s="220"/>
      <c r="I63" s="220"/>
      <c r="J63" s="220"/>
      <c r="K63" s="220"/>
      <c r="L63" s="220"/>
      <c r="M63" s="261"/>
      <c r="N63" s="261"/>
    </row>
    <row r="64" spans="1:14" x14ac:dyDescent="0.15">
      <c r="A64" s="220"/>
      <c r="B64" s="220"/>
      <c r="C64" s="220"/>
      <c r="D64" s="220"/>
      <c r="E64" s="220"/>
      <c r="F64" s="220"/>
      <c r="G64" s="220"/>
      <c r="H64" s="220"/>
      <c r="I64" s="220"/>
      <c r="J64" s="220"/>
      <c r="K64" s="220"/>
      <c r="L64" s="220"/>
      <c r="M64" s="261"/>
      <c r="N64" s="261"/>
    </row>
    <row r="65" spans="1:14" x14ac:dyDescent="0.15">
      <c r="A65" s="220"/>
      <c r="B65" s="220"/>
      <c r="C65" s="220"/>
      <c r="D65" s="220"/>
      <c r="E65" s="220"/>
      <c r="F65" s="220"/>
      <c r="G65" s="220"/>
      <c r="H65" s="220"/>
      <c r="I65" s="220"/>
      <c r="J65" s="220"/>
      <c r="K65" s="220"/>
      <c r="L65" s="220"/>
      <c r="M65" s="261"/>
      <c r="N65" s="261"/>
    </row>
    <row r="66" spans="1:14" x14ac:dyDescent="0.15">
      <c r="A66" s="261"/>
      <c r="B66" s="261"/>
      <c r="C66" s="261"/>
      <c r="D66" s="38"/>
      <c r="E66" s="261"/>
      <c r="F66" s="261"/>
      <c r="G66" s="261"/>
      <c r="H66" s="261"/>
      <c r="I66" s="261"/>
      <c r="J66" s="38"/>
      <c r="K66" s="38"/>
      <c r="L66" s="261"/>
      <c r="M66" s="261"/>
      <c r="N66" s="261"/>
    </row>
    <row r="67" spans="1:14" x14ac:dyDescent="0.15">
      <c r="A67" s="261"/>
      <c r="B67" s="261"/>
      <c r="C67" s="261"/>
      <c r="D67" s="38"/>
      <c r="E67" s="261"/>
      <c r="F67" s="261"/>
      <c r="G67" s="261"/>
      <c r="H67" s="261"/>
      <c r="I67" s="261"/>
      <c r="J67" s="38"/>
      <c r="K67" s="38"/>
      <c r="L67" s="261"/>
      <c r="M67" s="261"/>
      <c r="N67" s="261"/>
    </row>
  </sheetData>
  <sheetProtection sheet="1" formatCells="0" formatColumns="0" formatRows="0" insertColumns="0" insertRows="0" insertHyperlinks="0" deleteColumns="0" deleteRows="0" sort="0" autoFilter="0" pivotTables="0"/>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zoomScale="85" zoomScaleNormal="85" workbookViewId="0"/>
  </sheetViews>
  <sheetFormatPr defaultRowHeight="13.5" x14ac:dyDescent="0.15"/>
  <cols>
    <col min="1" max="1" width="23.875" style="10" bestFit="1" customWidth="1"/>
    <col min="2" max="2" width="21.375" style="10" bestFit="1" customWidth="1"/>
    <col min="3" max="3" width="3.375" style="10" bestFit="1" customWidth="1"/>
    <col min="4" max="4" width="10.875" style="8" bestFit="1" customWidth="1"/>
    <col min="5" max="6" width="3.375" style="10" bestFit="1" customWidth="1"/>
    <col min="7" max="7" width="4.5" style="10" bestFit="1" customWidth="1"/>
    <col min="8" max="8" width="4.75" style="10" bestFit="1" customWidth="1"/>
    <col min="9" max="9" width="3.375" style="10" bestFit="1" customWidth="1"/>
    <col min="10" max="11" width="21.125" style="8" customWidth="1"/>
    <col min="12" max="12" width="21.125" style="10" customWidth="1"/>
    <col min="13" max="13" width="9.25" style="10" bestFit="1" customWidth="1"/>
    <col min="14" max="16384" width="9" style="10"/>
  </cols>
  <sheetData>
    <row r="1" spans="1:13" ht="18.75" x14ac:dyDescent="0.15">
      <c r="A1" s="232"/>
      <c r="B1" s="261"/>
      <c r="C1" s="261"/>
      <c r="D1" s="38"/>
      <c r="E1" s="261"/>
      <c r="F1" s="261"/>
      <c r="G1" s="261"/>
      <c r="H1" s="261"/>
      <c r="I1" s="261"/>
      <c r="J1" s="38"/>
      <c r="K1" s="38"/>
      <c r="L1" s="39" t="s">
        <v>71</v>
      </c>
      <c r="M1" s="261"/>
    </row>
    <row r="2" spans="1:13" ht="19.5" x14ac:dyDescent="0.15">
      <c r="A2" s="456" t="s">
        <v>206</v>
      </c>
      <c r="B2" s="456"/>
      <c r="C2" s="456"/>
      <c r="D2" s="456"/>
      <c r="E2" s="456"/>
      <c r="F2" s="456"/>
      <c r="G2" s="456"/>
      <c r="H2" s="456"/>
      <c r="I2" s="456"/>
      <c r="J2" s="456"/>
      <c r="K2" s="456"/>
      <c r="L2" s="456"/>
      <c r="M2" s="261"/>
    </row>
    <row r="3" spans="1:13" ht="18.75" x14ac:dyDescent="0.15">
      <c r="A3" s="261"/>
      <c r="B3" s="457"/>
      <c r="C3" s="457"/>
      <c r="D3" s="457"/>
      <c r="E3" s="457"/>
      <c r="F3" s="457"/>
      <c r="G3" s="457"/>
      <c r="H3" s="457"/>
      <c r="I3" s="458"/>
      <c r="J3" s="458"/>
      <c r="K3" s="458"/>
      <c r="L3" s="458"/>
      <c r="M3" s="261"/>
    </row>
    <row r="4" spans="1:13" s="11" customFormat="1" ht="14.25" thickBot="1" x14ac:dyDescent="0.2">
      <c r="A4" s="455" t="str">
        <f>"（４）"&amp;情報項目シート!C6&amp;"　　　項目別明細表(2027年度）"</f>
        <v>（４）　　　項目別明細表(2027年度）</v>
      </c>
      <c r="B4" s="455"/>
      <c r="C4" s="455"/>
      <c r="D4" s="455"/>
      <c r="E4" s="455"/>
      <c r="F4" s="455"/>
      <c r="G4" s="455"/>
      <c r="H4" s="455"/>
      <c r="I4" s="455"/>
      <c r="J4" s="455"/>
      <c r="K4" s="455"/>
      <c r="L4" s="266"/>
      <c r="M4" s="266"/>
    </row>
    <row r="5" spans="1:13" s="11" customFormat="1" x14ac:dyDescent="0.15">
      <c r="A5" s="452" t="s">
        <v>89</v>
      </c>
      <c r="B5" s="453"/>
      <c r="C5" s="453"/>
      <c r="D5" s="453"/>
      <c r="E5" s="453"/>
      <c r="F5" s="453"/>
      <c r="G5" s="453"/>
      <c r="H5" s="453"/>
      <c r="I5" s="454"/>
      <c r="J5" s="294" t="s">
        <v>90</v>
      </c>
      <c r="K5" s="295" t="s">
        <v>34</v>
      </c>
      <c r="L5" s="296" t="s">
        <v>91</v>
      </c>
      <c r="M5" s="266"/>
    </row>
    <row r="6" spans="1:13" s="11" customFormat="1" x14ac:dyDescent="0.15">
      <c r="A6" s="297" t="s">
        <v>74</v>
      </c>
      <c r="B6" s="298"/>
      <c r="C6" s="298"/>
      <c r="D6" s="299"/>
      <c r="E6" s="298"/>
      <c r="F6" s="298"/>
      <c r="G6" s="298"/>
      <c r="H6" s="298"/>
      <c r="I6" s="300"/>
      <c r="J6" s="301">
        <f>SUM(J7,J10,J16)</f>
        <v>0</v>
      </c>
      <c r="K6" s="301">
        <f>SUM(K7,K10,K16)</f>
        <v>0</v>
      </c>
      <c r="L6" s="444"/>
      <c r="M6" s="266"/>
    </row>
    <row r="7" spans="1:13" s="11" customFormat="1" x14ac:dyDescent="0.15">
      <c r="A7" s="302" t="s">
        <v>75</v>
      </c>
      <c r="B7" s="303"/>
      <c r="C7" s="303"/>
      <c r="D7" s="304"/>
      <c r="E7" s="303"/>
      <c r="F7" s="303"/>
      <c r="G7" s="303"/>
      <c r="H7" s="303"/>
      <c r="I7" s="305"/>
      <c r="J7" s="306">
        <f>SUM(J8:J9)</f>
        <v>0</v>
      </c>
      <c r="K7" s="306">
        <f>SUM(K8:K9)</f>
        <v>0</v>
      </c>
      <c r="L7" s="445"/>
      <c r="M7" s="266"/>
    </row>
    <row r="8" spans="1:13" s="11" customFormat="1" x14ac:dyDescent="0.15">
      <c r="A8" s="307"/>
      <c r="B8" s="266" t="s">
        <v>92</v>
      </c>
      <c r="C8" s="266" t="s">
        <v>93</v>
      </c>
      <c r="D8" s="44"/>
      <c r="E8" s="266" t="s">
        <v>25</v>
      </c>
      <c r="F8" s="266" t="s">
        <v>94</v>
      </c>
      <c r="G8" s="266"/>
      <c r="H8" s="266" t="s">
        <v>95</v>
      </c>
      <c r="I8" s="308" t="s">
        <v>96</v>
      </c>
      <c r="J8" s="47">
        <f>D8*G8</f>
        <v>0</v>
      </c>
      <c r="K8" s="48">
        <f>J8</f>
        <v>0</v>
      </c>
      <c r="L8" s="445"/>
      <c r="M8" s="266"/>
    </row>
    <row r="9" spans="1:13" s="11" customFormat="1" x14ac:dyDescent="0.15">
      <c r="A9" s="307"/>
      <c r="B9" s="266"/>
      <c r="C9" s="266"/>
      <c r="D9" s="44"/>
      <c r="E9" s="266"/>
      <c r="F9" s="266"/>
      <c r="G9" s="266"/>
      <c r="H9" s="266"/>
      <c r="I9" s="308"/>
      <c r="J9" s="47"/>
      <c r="K9" s="48">
        <f>J9</f>
        <v>0</v>
      </c>
      <c r="L9" s="445"/>
      <c r="M9" s="266"/>
    </row>
    <row r="10" spans="1:13" s="11" customFormat="1" x14ac:dyDescent="0.15">
      <c r="A10" s="447" t="s">
        <v>76</v>
      </c>
      <c r="B10" s="448"/>
      <c r="C10" s="303"/>
      <c r="D10" s="309"/>
      <c r="E10" s="303"/>
      <c r="F10" s="303"/>
      <c r="G10" s="303"/>
      <c r="H10" s="303"/>
      <c r="I10" s="310"/>
      <c r="J10" s="306">
        <f>SUM(J11:J15)</f>
        <v>0</v>
      </c>
      <c r="K10" s="306">
        <f>SUM(K11:K15)</f>
        <v>0</v>
      </c>
      <c r="L10" s="445"/>
      <c r="M10" s="266"/>
    </row>
    <row r="11" spans="1:13" s="11" customFormat="1" x14ac:dyDescent="0.15">
      <c r="A11" s="307"/>
      <c r="B11" s="266" t="s">
        <v>97</v>
      </c>
      <c r="C11" s="266" t="s">
        <v>93</v>
      </c>
      <c r="D11" s="44"/>
      <c r="E11" s="266" t="s">
        <v>25</v>
      </c>
      <c r="F11" s="266" t="s">
        <v>94</v>
      </c>
      <c r="G11" s="266"/>
      <c r="H11" s="266" t="s">
        <v>95</v>
      </c>
      <c r="I11" s="308" t="s">
        <v>96</v>
      </c>
      <c r="J11" s="47">
        <f t="shared" ref="J11:J12" si="0">D11*G11</f>
        <v>0</v>
      </c>
      <c r="K11" s="48">
        <f>J11</f>
        <v>0</v>
      </c>
      <c r="L11" s="445"/>
      <c r="M11" s="266"/>
    </row>
    <row r="12" spans="1:13" s="11" customFormat="1" x14ac:dyDescent="0.15">
      <c r="A12" s="307"/>
      <c r="B12" s="266" t="s">
        <v>98</v>
      </c>
      <c r="C12" s="266" t="s">
        <v>93</v>
      </c>
      <c r="D12" s="44"/>
      <c r="E12" s="266" t="s">
        <v>25</v>
      </c>
      <c r="F12" s="266" t="s">
        <v>94</v>
      </c>
      <c r="G12" s="266"/>
      <c r="H12" s="266" t="s">
        <v>95</v>
      </c>
      <c r="I12" s="308" t="s">
        <v>96</v>
      </c>
      <c r="J12" s="47">
        <f t="shared" si="0"/>
        <v>0</v>
      </c>
      <c r="K12" s="48">
        <f>J12</f>
        <v>0</v>
      </c>
      <c r="L12" s="445"/>
      <c r="M12" s="266"/>
    </row>
    <row r="13" spans="1:13" s="11" customFormat="1" x14ac:dyDescent="0.15">
      <c r="A13" s="307"/>
      <c r="B13" s="266" t="s">
        <v>100</v>
      </c>
      <c r="C13" s="266"/>
      <c r="D13" s="44"/>
      <c r="E13" s="266"/>
      <c r="F13" s="266"/>
      <c r="G13" s="266"/>
      <c r="H13" s="266"/>
      <c r="I13" s="308" t="s">
        <v>96</v>
      </c>
      <c r="J13" s="47"/>
      <c r="K13" s="48">
        <f>J13</f>
        <v>0</v>
      </c>
      <c r="L13" s="445"/>
      <c r="M13" s="266"/>
    </row>
    <row r="14" spans="1:13" s="11" customFormat="1" x14ac:dyDescent="0.15">
      <c r="A14" s="307"/>
      <c r="B14" s="266" t="s">
        <v>101</v>
      </c>
      <c r="C14" s="266"/>
      <c r="D14" s="44"/>
      <c r="E14" s="266"/>
      <c r="F14" s="266"/>
      <c r="G14" s="266"/>
      <c r="H14" s="266"/>
      <c r="I14" s="308" t="s">
        <v>96</v>
      </c>
      <c r="J14" s="47"/>
      <c r="K14" s="48">
        <f>J14</f>
        <v>0</v>
      </c>
      <c r="L14" s="445"/>
      <c r="M14" s="266"/>
    </row>
    <row r="15" spans="1:13" s="11" customFormat="1" x14ac:dyDescent="0.15">
      <c r="A15" s="307"/>
      <c r="B15" s="266" t="s">
        <v>102</v>
      </c>
      <c r="C15" s="266"/>
      <c r="D15" s="44"/>
      <c r="E15" s="266"/>
      <c r="F15" s="266"/>
      <c r="G15" s="266"/>
      <c r="H15" s="266"/>
      <c r="I15" s="308" t="s">
        <v>96</v>
      </c>
      <c r="J15" s="47"/>
      <c r="K15" s="48">
        <f>J15</f>
        <v>0</v>
      </c>
      <c r="L15" s="445"/>
      <c r="M15" s="266"/>
    </row>
    <row r="16" spans="1:13" s="11" customFormat="1" x14ac:dyDescent="0.15">
      <c r="A16" s="302" t="s">
        <v>77</v>
      </c>
      <c r="B16" s="303"/>
      <c r="C16" s="303"/>
      <c r="D16" s="304"/>
      <c r="E16" s="303"/>
      <c r="F16" s="303"/>
      <c r="G16" s="303"/>
      <c r="H16" s="303"/>
      <c r="I16" s="305"/>
      <c r="J16" s="306">
        <f>SUM(J17:J18)</f>
        <v>0</v>
      </c>
      <c r="K16" s="306">
        <f>SUM(K17:K18)</f>
        <v>0</v>
      </c>
      <c r="L16" s="445"/>
      <c r="M16" s="266"/>
    </row>
    <row r="17" spans="1:13" s="11" customFormat="1" x14ac:dyDescent="0.15">
      <c r="A17" s="307"/>
      <c r="B17" s="266" t="s">
        <v>104</v>
      </c>
      <c r="C17" s="266"/>
      <c r="D17" s="44"/>
      <c r="E17" s="266"/>
      <c r="F17" s="266"/>
      <c r="G17" s="266"/>
      <c r="H17" s="266"/>
      <c r="I17" s="308" t="s">
        <v>96</v>
      </c>
      <c r="J17" s="47"/>
      <c r="K17" s="48">
        <f>J17</f>
        <v>0</v>
      </c>
      <c r="L17" s="445"/>
      <c r="M17" s="266"/>
    </row>
    <row r="18" spans="1:13" s="11" customFormat="1" x14ac:dyDescent="0.15">
      <c r="A18" s="307"/>
      <c r="B18" s="266" t="s">
        <v>105</v>
      </c>
      <c r="C18" s="266"/>
      <c r="D18" s="44"/>
      <c r="E18" s="266"/>
      <c r="F18" s="266"/>
      <c r="G18" s="266"/>
      <c r="H18" s="266"/>
      <c r="I18" s="308" t="s">
        <v>96</v>
      </c>
      <c r="J18" s="47"/>
      <c r="K18" s="48">
        <f>J18</f>
        <v>0</v>
      </c>
      <c r="L18" s="445"/>
      <c r="M18" s="266"/>
    </row>
    <row r="19" spans="1:13" s="11" customFormat="1" x14ac:dyDescent="0.15">
      <c r="A19" s="311" t="s">
        <v>35</v>
      </c>
      <c r="B19" s="312"/>
      <c r="C19" s="312"/>
      <c r="D19" s="313"/>
      <c r="E19" s="312"/>
      <c r="F19" s="312"/>
      <c r="G19" s="312"/>
      <c r="H19" s="312"/>
      <c r="I19" s="314"/>
      <c r="J19" s="315">
        <f>SUM(J20,J26)</f>
        <v>0</v>
      </c>
      <c r="K19" s="315">
        <f>SUM(K20,K26)</f>
        <v>0</v>
      </c>
      <c r="L19" s="445"/>
      <c r="M19" s="266"/>
    </row>
    <row r="20" spans="1:13" s="11" customFormat="1" x14ac:dyDescent="0.15">
      <c r="A20" s="302" t="s">
        <v>78</v>
      </c>
      <c r="B20" s="303"/>
      <c r="C20" s="303"/>
      <c r="D20" s="309"/>
      <c r="E20" s="303"/>
      <c r="F20" s="303"/>
      <c r="G20" s="303"/>
      <c r="H20" s="303"/>
      <c r="I20" s="310"/>
      <c r="J20" s="306">
        <f>SUM(J21:J25)</f>
        <v>0</v>
      </c>
      <c r="K20" s="306">
        <f>SUM(K21:K25)</f>
        <v>0</v>
      </c>
      <c r="L20" s="445"/>
      <c r="M20" s="266"/>
    </row>
    <row r="21" spans="1:13" s="11" customFormat="1" x14ac:dyDescent="0.15">
      <c r="A21" s="307" t="s">
        <v>123</v>
      </c>
      <c r="B21" s="266"/>
      <c r="C21" s="266" t="s">
        <v>93</v>
      </c>
      <c r="D21" s="44"/>
      <c r="E21" s="266" t="s">
        <v>25</v>
      </c>
      <c r="F21" s="266" t="s">
        <v>94</v>
      </c>
      <c r="G21" s="266"/>
      <c r="H21" s="266" t="s">
        <v>95</v>
      </c>
      <c r="I21" s="308" t="s">
        <v>96</v>
      </c>
      <c r="J21" s="47">
        <f>D21*G21</f>
        <v>0</v>
      </c>
      <c r="K21" s="49">
        <f>J21</f>
        <v>0</v>
      </c>
      <c r="L21" s="445"/>
      <c r="M21" s="350"/>
    </row>
    <row r="22" spans="1:13" s="11" customFormat="1" x14ac:dyDescent="0.15">
      <c r="A22" s="307" t="s">
        <v>124</v>
      </c>
      <c r="B22" s="266"/>
      <c r="C22" s="266"/>
      <c r="D22" s="44"/>
      <c r="E22" s="266" t="s">
        <v>25</v>
      </c>
      <c r="F22" s="266" t="s">
        <v>94</v>
      </c>
      <c r="G22" s="266"/>
      <c r="H22" s="266" t="s">
        <v>95</v>
      </c>
      <c r="I22" s="308" t="s">
        <v>96</v>
      </c>
      <c r="J22" s="47">
        <f>D22*G22</f>
        <v>0</v>
      </c>
      <c r="K22" s="49">
        <f t="shared" ref="K22:K25" si="1">J22</f>
        <v>0</v>
      </c>
      <c r="L22" s="445"/>
      <c r="M22" s="350"/>
    </row>
    <row r="23" spans="1:13" s="11" customFormat="1" x14ac:dyDescent="0.15">
      <c r="A23" s="307"/>
      <c r="B23" s="266"/>
      <c r="C23" s="266"/>
      <c r="D23" s="44"/>
      <c r="E23" s="266" t="s">
        <v>25</v>
      </c>
      <c r="F23" s="266" t="s">
        <v>94</v>
      </c>
      <c r="G23" s="266"/>
      <c r="H23" s="266" t="s">
        <v>95</v>
      </c>
      <c r="I23" s="308" t="s">
        <v>96</v>
      </c>
      <c r="J23" s="47">
        <f t="shared" ref="J23:J25" si="2">D23*G23</f>
        <v>0</v>
      </c>
      <c r="K23" s="49">
        <f t="shared" si="1"/>
        <v>0</v>
      </c>
      <c r="L23" s="445"/>
      <c r="M23" s="350"/>
    </row>
    <row r="24" spans="1:13" s="11" customFormat="1" x14ac:dyDescent="0.15">
      <c r="A24" s="307"/>
      <c r="B24" s="266"/>
      <c r="C24" s="266"/>
      <c r="D24" s="44"/>
      <c r="E24" s="266" t="s">
        <v>25</v>
      </c>
      <c r="F24" s="266" t="s">
        <v>94</v>
      </c>
      <c r="G24" s="266"/>
      <c r="H24" s="266" t="s">
        <v>95</v>
      </c>
      <c r="I24" s="308" t="s">
        <v>96</v>
      </c>
      <c r="J24" s="47">
        <f t="shared" si="2"/>
        <v>0</v>
      </c>
      <c r="K24" s="49">
        <f t="shared" si="1"/>
        <v>0</v>
      </c>
      <c r="L24" s="445"/>
      <c r="M24" s="350"/>
    </row>
    <row r="25" spans="1:13" s="11" customFormat="1" x14ac:dyDescent="0.15">
      <c r="A25" s="307"/>
      <c r="B25" s="266"/>
      <c r="C25" s="266" t="s">
        <v>93</v>
      </c>
      <c r="D25" s="44"/>
      <c r="E25" s="266" t="s">
        <v>25</v>
      </c>
      <c r="F25" s="266" t="s">
        <v>94</v>
      </c>
      <c r="G25" s="266"/>
      <c r="H25" s="266" t="s">
        <v>95</v>
      </c>
      <c r="I25" s="308" t="s">
        <v>96</v>
      </c>
      <c r="J25" s="47">
        <f t="shared" si="2"/>
        <v>0</v>
      </c>
      <c r="K25" s="49">
        <f t="shared" si="1"/>
        <v>0</v>
      </c>
      <c r="L25" s="445"/>
      <c r="M25" s="266"/>
    </row>
    <row r="26" spans="1:13" s="11" customFormat="1" x14ac:dyDescent="0.15">
      <c r="A26" s="302" t="s">
        <v>79</v>
      </c>
      <c r="B26" s="303"/>
      <c r="C26" s="303"/>
      <c r="D26" s="309"/>
      <c r="E26" s="303"/>
      <c r="F26" s="303"/>
      <c r="G26" s="303"/>
      <c r="H26" s="303"/>
      <c r="I26" s="310"/>
      <c r="J26" s="306">
        <f>SUM(J27)</f>
        <v>0</v>
      </c>
      <c r="K26" s="306">
        <f>SUM(K27)</f>
        <v>0</v>
      </c>
      <c r="L26" s="445"/>
      <c r="M26" s="266"/>
    </row>
    <row r="27" spans="1:13" s="11" customFormat="1" x14ac:dyDescent="0.15">
      <c r="A27" s="307"/>
      <c r="B27" s="266"/>
      <c r="C27" s="266" t="s">
        <v>93</v>
      </c>
      <c r="D27" s="44"/>
      <c r="E27" s="266" t="s">
        <v>25</v>
      </c>
      <c r="F27" s="266" t="s">
        <v>94</v>
      </c>
      <c r="G27" s="266"/>
      <c r="H27" s="266" t="s">
        <v>107</v>
      </c>
      <c r="I27" s="308" t="s">
        <v>96</v>
      </c>
      <c r="J27" s="47">
        <f t="shared" ref="J27" si="3">D27*G27</f>
        <v>0</v>
      </c>
      <c r="K27" s="49">
        <f>J27</f>
        <v>0</v>
      </c>
      <c r="L27" s="445"/>
      <c r="M27" s="266"/>
    </row>
    <row r="28" spans="1:13" s="11" customFormat="1" x14ac:dyDescent="0.15">
      <c r="A28" s="311" t="s">
        <v>36</v>
      </c>
      <c r="B28" s="312"/>
      <c r="C28" s="312"/>
      <c r="D28" s="313"/>
      <c r="E28" s="312"/>
      <c r="F28" s="312"/>
      <c r="G28" s="312"/>
      <c r="H28" s="312"/>
      <c r="I28" s="314"/>
      <c r="J28" s="315">
        <f>SUM(J29,J32,J36,J38)</f>
        <v>0</v>
      </c>
      <c r="K28" s="316">
        <f>SUM(K29,K32,K36,K38)</f>
        <v>0</v>
      </c>
      <c r="L28" s="445"/>
      <c r="M28" s="266"/>
    </row>
    <row r="29" spans="1:13" s="11" customFormat="1" x14ac:dyDescent="0.15">
      <c r="A29" s="302" t="s">
        <v>80</v>
      </c>
      <c r="B29" s="303"/>
      <c r="C29" s="303"/>
      <c r="D29" s="309"/>
      <c r="E29" s="303"/>
      <c r="F29" s="303"/>
      <c r="G29" s="303"/>
      <c r="H29" s="303"/>
      <c r="I29" s="310"/>
      <c r="J29" s="306">
        <f>SUM(J30:J31)</f>
        <v>0</v>
      </c>
      <c r="K29" s="306">
        <f>SUM(K30:K31)</f>
        <v>0</v>
      </c>
      <c r="L29" s="445"/>
      <c r="M29" s="266"/>
    </row>
    <row r="30" spans="1:13" s="11" customFormat="1" x14ac:dyDescent="0.15">
      <c r="A30" s="307"/>
      <c r="B30" s="266" t="s">
        <v>109</v>
      </c>
      <c r="C30" s="266"/>
      <c r="D30" s="44"/>
      <c r="E30" s="266"/>
      <c r="F30" s="266"/>
      <c r="G30" s="266"/>
      <c r="H30" s="266"/>
      <c r="I30" s="308" t="s">
        <v>96</v>
      </c>
      <c r="J30" s="48"/>
      <c r="K30" s="48">
        <f>J30</f>
        <v>0</v>
      </c>
      <c r="L30" s="445"/>
      <c r="M30" s="266"/>
    </row>
    <row r="31" spans="1:13" s="11" customFormat="1" x14ac:dyDescent="0.15">
      <c r="A31" s="307"/>
      <c r="B31" s="266" t="s">
        <v>110</v>
      </c>
      <c r="C31" s="266"/>
      <c r="D31" s="44"/>
      <c r="E31" s="266"/>
      <c r="F31" s="266"/>
      <c r="G31" s="266"/>
      <c r="H31" s="266"/>
      <c r="I31" s="308" t="s">
        <v>96</v>
      </c>
      <c r="J31" s="48"/>
      <c r="K31" s="48">
        <f>J31</f>
        <v>0</v>
      </c>
      <c r="L31" s="445"/>
      <c r="M31" s="266"/>
    </row>
    <row r="32" spans="1:13" s="11" customFormat="1" x14ac:dyDescent="0.15">
      <c r="A32" s="302" t="s">
        <v>81</v>
      </c>
      <c r="B32" s="303"/>
      <c r="C32" s="303"/>
      <c r="D32" s="304"/>
      <c r="E32" s="303"/>
      <c r="F32" s="303"/>
      <c r="G32" s="303"/>
      <c r="H32" s="303"/>
      <c r="I32" s="310"/>
      <c r="J32" s="306">
        <f>SUM(J33:J35)</f>
        <v>0</v>
      </c>
      <c r="K32" s="306">
        <f>SUM(K33:K35)</f>
        <v>0</v>
      </c>
      <c r="L32" s="445"/>
      <c r="M32" s="266"/>
    </row>
    <row r="33" spans="1:13" s="11" customFormat="1" x14ac:dyDescent="0.15">
      <c r="A33" s="307" t="s">
        <v>111</v>
      </c>
      <c r="B33" s="266" t="s">
        <v>382</v>
      </c>
      <c r="C33" s="266" t="s">
        <v>93</v>
      </c>
      <c r="D33" s="44"/>
      <c r="E33" s="266" t="s">
        <v>25</v>
      </c>
      <c r="F33" s="266" t="s">
        <v>94</v>
      </c>
      <c r="G33" s="266"/>
      <c r="H33" s="266" t="s">
        <v>381</v>
      </c>
      <c r="I33" s="308" t="s">
        <v>96</v>
      </c>
      <c r="J33" s="47">
        <f t="shared" ref="J33:J35" si="4">D33*G33</f>
        <v>0</v>
      </c>
      <c r="K33" s="48">
        <f>J33</f>
        <v>0</v>
      </c>
      <c r="L33" s="445"/>
      <c r="M33" s="266"/>
    </row>
    <row r="34" spans="1:13" s="11" customFormat="1" x14ac:dyDescent="0.15">
      <c r="A34" s="307"/>
      <c r="B34" s="266" t="s">
        <v>383</v>
      </c>
      <c r="C34" s="266" t="s">
        <v>93</v>
      </c>
      <c r="D34" s="44"/>
      <c r="E34" s="266" t="s">
        <v>25</v>
      </c>
      <c r="F34" s="266" t="s">
        <v>94</v>
      </c>
      <c r="G34" s="266"/>
      <c r="H34" s="266" t="s">
        <v>381</v>
      </c>
      <c r="I34" s="308" t="s">
        <v>96</v>
      </c>
      <c r="J34" s="47">
        <f t="shared" si="4"/>
        <v>0</v>
      </c>
      <c r="K34" s="48">
        <f t="shared" ref="K34:K35" si="5">J34</f>
        <v>0</v>
      </c>
      <c r="L34" s="445"/>
      <c r="M34" s="266"/>
    </row>
    <row r="35" spans="1:13" s="11" customFormat="1" x14ac:dyDescent="0.15">
      <c r="A35" s="307" t="s">
        <v>112</v>
      </c>
      <c r="B35" s="266" t="s">
        <v>383</v>
      </c>
      <c r="C35" s="266" t="s">
        <v>93</v>
      </c>
      <c r="D35" s="44"/>
      <c r="E35" s="266" t="s">
        <v>25</v>
      </c>
      <c r="F35" s="266" t="s">
        <v>94</v>
      </c>
      <c r="G35" s="266"/>
      <c r="H35" s="266" t="s">
        <v>381</v>
      </c>
      <c r="I35" s="308" t="s">
        <v>96</v>
      </c>
      <c r="J35" s="47">
        <f t="shared" si="4"/>
        <v>0</v>
      </c>
      <c r="K35" s="48">
        <f t="shared" si="5"/>
        <v>0</v>
      </c>
      <c r="L35" s="445"/>
      <c r="M35" s="266"/>
    </row>
    <row r="36" spans="1:13" s="11" customFormat="1" x14ac:dyDescent="0.15">
      <c r="A36" s="302" t="s">
        <v>82</v>
      </c>
      <c r="B36" s="303"/>
      <c r="C36" s="303"/>
      <c r="D36" s="309"/>
      <c r="E36" s="303"/>
      <c r="F36" s="303"/>
      <c r="G36" s="303"/>
      <c r="H36" s="303"/>
      <c r="I36" s="310"/>
      <c r="J36" s="306">
        <f>SUM(J37)</f>
        <v>0</v>
      </c>
      <c r="K36" s="306">
        <f>SUM(K37)</f>
        <v>0</v>
      </c>
      <c r="L36" s="445"/>
      <c r="M36" s="266"/>
    </row>
    <row r="37" spans="1:13" s="11" customFormat="1" x14ac:dyDescent="0.15">
      <c r="A37" s="307"/>
      <c r="B37" s="266" t="s">
        <v>391</v>
      </c>
      <c r="C37" s="266"/>
      <c r="D37" s="44"/>
      <c r="E37" s="266"/>
      <c r="F37" s="266"/>
      <c r="G37" s="266"/>
      <c r="H37" s="266"/>
      <c r="I37" s="308" t="s">
        <v>96</v>
      </c>
      <c r="J37" s="48"/>
      <c r="K37" s="48">
        <f>J37</f>
        <v>0</v>
      </c>
      <c r="L37" s="445"/>
      <c r="M37" s="266"/>
    </row>
    <row r="38" spans="1:13" s="11" customFormat="1" x14ac:dyDescent="0.15">
      <c r="A38" s="302" t="s">
        <v>83</v>
      </c>
      <c r="B38" s="303"/>
      <c r="C38" s="303"/>
      <c r="D38" s="304"/>
      <c r="E38" s="303"/>
      <c r="F38" s="303"/>
      <c r="G38" s="303"/>
      <c r="H38" s="303"/>
      <c r="I38" s="310"/>
      <c r="J38" s="306">
        <f>SUM(J39:J48)</f>
        <v>0</v>
      </c>
      <c r="K38" s="306">
        <f>SUM(K39:K48)</f>
        <v>0</v>
      </c>
      <c r="L38" s="445"/>
      <c r="M38" s="266"/>
    </row>
    <row r="39" spans="1:13" s="40" customFormat="1" x14ac:dyDescent="0.15">
      <c r="A39" s="307" t="s">
        <v>196</v>
      </c>
      <c r="C39" s="40" t="s">
        <v>93</v>
      </c>
      <c r="D39" s="44"/>
      <c r="E39" s="40" t="s">
        <v>25</v>
      </c>
      <c r="F39" s="40" t="s">
        <v>94</v>
      </c>
      <c r="H39" s="40" t="s">
        <v>114</v>
      </c>
      <c r="I39" s="45" t="s">
        <v>96</v>
      </c>
      <c r="J39" s="47">
        <f>D39*G39</f>
        <v>0</v>
      </c>
      <c r="K39" s="48">
        <f t="shared" ref="K39:K48" si="6">J39</f>
        <v>0</v>
      </c>
      <c r="L39" s="445"/>
    </row>
    <row r="40" spans="1:13" s="40" customFormat="1" x14ac:dyDescent="0.15">
      <c r="A40" s="307" t="s">
        <v>197</v>
      </c>
      <c r="D40" s="44"/>
      <c r="I40" s="45"/>
      <c r="J40" s="47"/>
      <c r="K40" s="48">
        <f t="shared" si="6"/>
        <v>0</v>
      </c>
      <c r="L40" s="445"/>
    </row>
    <row r="41" spans="1:13" s="40" customFormat="1" x14ac:dyDescent="0.15">
      <c r="A41" s="307" t="s">
        <v>202</v>
      </c>
      <c r="D41" s="44"/>
      <c r="I41" s="45"/>
      <c r="J41" s="47"/>
      <c r="K41" s="48">
        <f t="shared" si="6"/>
        <v>0</v>
      </c>
      <c r="L41" s="445"/>
    </row>
    <row r="42" spans="1:13" s="40" customFormat="1" x14ac:dyDescent="0.15">
      <c r="A42" s="307" t="s">
        <v>201</v>
      </c>
      <c r="C42" s="40" t="s">
        <v>93</v>
      </c>
      <c r="D42" s="44"/>
      <c r="E42" s="40" t="s">
        <v>25</v>
      </c>
      <c r="F42" s="40" t="s">
        <v>94</v>
      </c>
      <c r="H42" s="40" t="s">
        <v>114</v>
      </c>
      <c r="I42" s="45" t="s">
        <v>96</v>
      </c>
      <c r="J42" s="47">
        <f>D42*G42</f>
        <v>0</v>
      </c>
      <c r="K42" s="48">
        <f t="shared" si="6"/>
        <v>0</v>
      </c>
      <c r="L42" s="445"/>
    </row>
    <row r="43" spans="1:13" s="40" customFormat="1" x14ac:dyDescent="0.15">
      <c r="A43" s="307" t="s">
        <v>200</v>
      </c>
      <c r="D43" s="44"/>
      <c r="I43" s="45"/>
      <c r="J43" s="47"/>
      <c r="K43" s="48">
        <f t="shared" si="6"/>
        <v>0</v>
      </c>
      <c r="L43" s="445"/>
    </row>
    <row r="44" spans="1:13" s="40" customFormat="1" x14ac:dyDescent="0.15">
      <c r="A44" s="307" t="s">
        <v>199</v>
      </c>
      <c r="D44" s="44"/>
      <c r="I44" s="45"/>
      <c r="J44" s="47"/>
      <c r="K44" s="48">
        <f t="shared" si="6"/>
        <v>0</v>
      </c>
      <c r="L44" s="445"/>
    </row>
    <row r="45" spans="1:13" s="40" customFormat="1" x14ac:dyDescent="0.15">
      <c r="A45" s="307" t="s">
        <v>198</v>
      </c>
      <c r="D45" s="44"/>
      <c r="I45" s="45"/>
      <c r="J45" s="47"/>
      <c r="K45" s="48">
        <f>J45</f>
        <v>0</v>
      </c>
      <c r="L45" s="445"/>
    </row>
    <row r="46" spans="1:13" s="40" customFormat="1" x14ac:dyDescent="0.15">
      <c r="A46" s="46" t="s">
        <v>194</v>
      </c>
      <c r="B46" s="40" t="s">
        <v>115</v>
      </c>
      <c r="D46" s="44"/>
      <c r="I46" s="45"/>
      <c r="J46" s="47"/>
      <c r="K46" s="48">
        <f t="shared" si="6"/>
        <v>0</v>
      </c>
      <c r="L46" s="445"/>
    </row>
    <row r="47" spans="1:13" s="40" customFormat="1" x14ac:dyDescent="0.15">
      <c r="A47" s="46"/>
      <c r="B47" s="40" t="s">
        <v>116</v>
      </c>
      <c r="D47" s="44"/>
      <c r="I47" s="45"/>
      <c r="J47" s="47"/>
      <c r="K47" s="48">
        <f t="shared" si="6"/>
        <v>0</v>
      </c>
      <c r="L47" s="445"/>
    </row>
    <row r="48" spans="1:13" s="40" customFormat="1" x14ac:dyDescent="0.15">
      <c r="A48" s="46" t="s">
        <v>195</v>
      </c>
      <c r="D48" s="44"/>
      <c r="I48" s="45"/>
      <c r="J48" s="47"/>
      <c r="K48" s="48">
        <f t="shared" si="6"/>
        <v>0</v>
      </c>
      <c r="L48" s="445"/>
    </row>
    <row r="49" spans="1:13" s="14" customFormat="1" x14ac:dyDescent="0.15">
      <c r="A49" s="317" t="s">
        <v>84</v>
      </c>
      <c r="B49" s="318"/>
      <c r="C49" s="318"/>
      <c r="D49" s="76"/>
      <c r="E49" s="318"/>
      <c r="F49" s="318"/>
      <c r="G49" s="318"/>
      <c r="H49" s="318"/>
      <c r="I49" s="319"/>
      <c r="J49" s="78">
        <f>SUM(J50+J54)</f>
        <v>0</v>
      </c>
      <c r="K49" s="78">
        <f>SUM(K50+K54)</f>
        <v>0</v>
      </c>
      <c r="L49" s="445"/>
      <c r="M49" s="327"/>
    </row>
    <row r="50" spans="1:13" s="14" customFormat="1" x14ac:dyDescent="0.15">
      <c r="A50" s="320" t="s">
        <v>85</v>
      </c>
      <c r="B50" s="321"/>
      <c r="C50" s="321"/>
      <c r="D50" s="322"/>
      <c r="E50" s="321"/>
      <c r="F50" s="321"/>
      <c r="G50" s="321"/>
      <c r="H50" s="321"/>
      <c r="I50" s="323"/>
      <c r="J50" s="324">
        <f>SUM(J51:J53)</f>
        <v>0</v>
      </c>
      <c r="K50" s="325">
        <f>SUM(K51:K53)</f>
        <v>0</v>
      </c>
      <c r="L50" s="445"/>
      <c r="M50" s="351"/>
    </row>
    <row r="51" spans="1:13" s="14" customFormat="1" x14ac:dyDescent="0.15">
      <c r="A51" s="48"/>
      <c r="B51" s="326" t="s">
        <v>178</v>
      </c>
      <c r="C51" s="327"/>
      <c r="D51" s="326"/>
      <c r="E51" s="327"/>
      <c r="F51" s="327"/>
      <c r="G51" s="327"/>
      <c r="H51" s="327"/>
      <c r="I51" s="308" t="s">
        <v>96</v>
      </c>
      <c r="J51" s="47">
        <f>'別紙2(4)項目別明細表(委託共同研究先)【2027年度】'!$J$52</f>
        <v>0</v>
      </c>
      <c r="K51" s="328">
        <f>'別紙2(4)項目別明細表(委託共同研究先)【2027年度】'!$K$52</f>
        <v>0</v>
      </c>
      <c r="L51" s="445"/>
      <c r="M51" s="351"/>
    </row>
    <row r="52" spans="1:13" s="14" customFormat="1" x14ac:dyDescent="0.15">
      <c r="A52" s="48"/>
      <c r="B52" s="326"/>
      <c r="C52" s="327"/>
      <c r="D52" s="326"/>
      <c r="E52" s="327"/>
      <c r="F52" s="327"/>
      <c r="G52" s="327"/>
      <c r="H52" s="327"/>
      <c r="I52" s="308"/>
      <c r="J52" s="47"/>
      <c r="K52" s="328"/>
      <c r="L52" s="445"/>
      <c r="M52" s="351"/>
    </row>
    <row r="53" spans="1:13" s="14" customFormat="1" x14ac:dyDescent="0.15">
      <c r="A53" s="329"/>
      <c r="B53" s="326"/>
      <c r="C53" s="326"/>
      <c r="D53" s="326"/>
      <c r="E53" s="327"/>
      <c r="F53" s="327"/>
      <c r="G53" s="327"/>
      <c r="H53" s="327"/>
      <c r="I53" s="308" t="s">
        <v>96</v>
      </c>
      <c r="J53" s="47"/>
      <c r="K53" s="328"/>
      <c r="L53" s="445"/>
      <c r="M53" s="352"/>
    </row>
    <row r="54" spans="1:13" s="14" customFormat="1" x14ac:dyDescent="0.15">
      <c r="A54" s="276" t="s">
        <v>86</v>
      </c>
      <c r="B54" s="330"/>
      <c r="C54" s="330"/>
      <c r="D54" s="331"/>
      <c r="E54" s="330"/>
      <c r="F54" s="330"/>
      <c r="G54" s="330"/>
      <c r="H54" s="330"/>
      <c r="I54" s="332"/>
      <c r="J54" s="333">
        <f>SUM(J55:J56)</f>
        <v>0</v>
      </c>
      <c r="K54" s="334">
        <f>SUM(K55:K56)</f>
        <v>0</v>
      </c>
      <c r="L54" s="445"/>
      <c r="M54" s="327"/>
    </row>
    <row r="55" spans="1:13" s="14" customFormat="1" x14ac:dyDescent="0.15">
      <c r="A55" s="335"/>
      <c r="B55" s="330"/>
      <c r="C55" s="331"/>
      <c r="D55" s="331"/>
      <c r="E55" s="330"/>
      <c r="F55" s="330"/>
      <c r="G55" s="330"/>
      <c r="H55" s="330"/>
      <c r="I55" s="336" t="s">
        <v>96</v>
      </c>
      <c r="J55" s="333"/>
      <c r="K55" s="334"/>
      <c r="L55" s="445"/>
      <c r="M55" s="352"/>
    </row>
    <row r="56" spans="1:13" s="14" customFormat="1" ht="14.25" thickBot="1" x14ac:dyDescent="0.2">
      <c r="A56" s="337"/>
      <c r="B56" s="338"/>
      <c r="C56" s="338"/>
      <c r="D56" s="339"/>
      <c r="E56" s="338"/>
      <c r="F56" s="338"/>
      <c r="G56" s="338"/>
      <c r="H56" s="338"/>
      <c r="I56" s="340"/>
      <c r="J56" s="341"/>
      <c r="K56" s="342"/>
      <c r="L56" s="446"/>
      <c r="M56" s="327"/>
    </row>
    <row r="57" spans="1:13" s="14" customFormat="1" ht="14.25" thickBot="1" x14ac:dyDescent="0.2">
      <c r="A57" s="353" t="s">
        <v>117</v>
      </c>
      <c r="B57" s="354"/>
      <c r="C57" s="354"/>
      <c r="D57" s="354"/>
      <c r="E57" s="354"/>
      <c r="F57" s="354"/>
      <c r="G57" s="354"/>
      <c r="H57" s="354"/>
      <c r="I57" s="355"/>
      <c r="J57" s="356">
        <f>SUM(J6,J19,J28,J49)</f>
        <v>0</v>
      </c>
      <c r="K57" s="356">
        <f>SUM(K6,K19,K28,K49)</f>
        <v>0</v>
      </c>
      <c r="L57" s="357">
        <f>ROUNDDOWN(SUM(K6,K19,K28,K49)*A58,-3)</f>
        <v>0</v>
      </c>
      <c r="M57" s="327"/>
    </row>
    <row r="58" spans="1:13" x14ac:dyDescent="0.15">
      <c r="A58" s="280">
        <v>0.66666666666666663</v>
      </c>
      <c r="B58" s="261"/>
      <c r="C58" s="261"/>
      <c r="D58" s="38"/>
      <c r="E58" s="261"/>
      <c r="F58" s="261"/>
      <c r="G58" s="261"/>
      <c r="H58" s="261"/>
      <c r="I58" s="261"/>
      <c r="J58" s="38"/>
      <c r="K58" s="38"/>
      <c r="L58" s="261"/>
      <c r="M58" s="261"/>
    </row>
    <row r="59" spans="1:13" x14ac:dyDescent="0.15">
      <c r="A59" s="261"/>
      <c r="B59" s="261"/>
      <c r="C59" s="261"/>
      <c r="D59" s="38"/>
      <c r="E59" s="261"/>
      <c r="F59" s="261"/>
      <c r="G59" s="261"/>
      <c r="H59" s="261"/>
      <c r="I59" s="261"/>
      <c r="J59" s="38"/>
      <c r="K59" s="38"/>
      <c r="L59" s="261"/>
      <c r="M59" s="261"/>
    </row>
    <row r="60" spans="1:13" x14ac:dyDescent="0.15">
      <c r="A60" s="327" t="s">
        <v>118</v>
      </c>
      <c r="B60" s="261"/>
      <c r="C60" s="261"/>
      <c r="D60" s="38"/>
      <c r="E60" s="261"/>
      <c r="F60" s="261"/>
      <c r="G60" s="261"/>
      <c r="H60" s="261"/>
      <c r="I60" s="261"/>
      <c r="J60" s="38"/>
      <c r="K60" s="38"/>
      <c r="L60" s="261"/>
      <c r="M60" s="261"/>
    </row>
    <row r="61" spans="1:13" ht="32.25" customHeight="1" x14ac:dyDescent="0.15">
      <c r="A61" s="261" t="s">
        <v>191</v>
      </c>
      <c r="B61" s="220"/>
      <c r="C61" s="220"/>
      <c r="D61" s="220"/>
      <c r="E61" s="220"/>
      <c r="F61" s="220"/>
      <c r="G61" s="220"/>
      <c r="H61" s="220"/>
      <c r="I61" s="220"/>
      <c r="J61" s="220"/>
      <c r="K61" s="220"/>
      <c r="L61" s="220"/>
      <c r="M61" s="261"/>
    </row>
    <row r="62" spans="1:13" x14ac:dyDescent="0.15">
      <c r="A62" s="220"/>
      <c r="B62" s="220"/>
      <c r="C62" s="220"/>
      <c r="D62" s="220"/>
      <c r="E62" s="220"/>
      <c r="F62" s="220"/>
      <c r="G62" s="220"/>
      <c r="H62" s="220"/>
      <c r="I62" s="220"/>
      <c r="J62" s="220"/>
      <c r="K62" s="293" t="s">
        <v>412</v>
      </c>
      <c r="L62" s="358" t="s">
        <v>430</v>
      </c>
      <c r="M62" s="261"/>
    </row>
    <row r="63" spans="1:13" x14ac:dyDescent="0.15">
      <c r="A63" s="220"/>
      <c r="B63" s="220"/>
      <c r="C63" s="220"/>
      <c r="D63" s="220"/>
      <c r="E63" s="220"/>
      <c r="F63" s="220"/>
      <c r="G63" s="220"/>
      <c r="H63" s="220"/>
      <c r="I63" s="220"/>
      <c r="J63" s="220"/>
      <c r="K63" s="220"/>
      <c r="L63" s="220"/>
      <c r="M63" s="261"/>
    </row>
    <row r="64" spans="1:13" x14ac:dyDescent="0.15">
      <c r="A64" s="220"/>
      <c r="B64" s="220"/>
      <c r="C64" s="220"/>
      <c r="D64" s="220"/>
      <c r="E64" s="220"/>
      <c r="F64" s="220"/>
      <c r="G64" s="220"/>
      <c r="H64" s="220"/>
      <c r="I64" s="220"/>
      <c r="J64" s="220"/>
      <c r="K64" s="220"/>
      <c r="L64" s="220"/>
      <c r="M64" s="261"/>
    </row>
    <row r="65" spans="1:13" x14ac:dyDescent="0.15">
      <c r="A65" s="220"/>
      <c r="B65" s="220"/>
      <c r="C65" s="220"/>
      <c r="D65" s="220"/>
      <c r="E65" s="220"/>
      <c r="F65" s="220"/>
      <c r="G65" s="220"/>
      <c r="H65" s="220"/>
      <c r="I65" s="220"/>
      <c r="J65" s="220"/>
      <c r="K65" s="220"/>
      <c r="L65" s="220"/>
      <c r="M65" s="261"/>
    </row>
  </sheetData>
  <sheetProtection sheet="1" formatCells="0" formatColumns="0" formatRows="0" insertColumns="0" insertRows="0" insertHyperlinks="0" deleteColumns="0" deleteRows="0" sort="0" autoFilter="0" pivotTables="0"/>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【説明】こちらを先にお読みください</vt:lpstr>
      <vt:lpstr>情報項目シート</vt:lpstr>
      <vt:lpstr>提案書様式</vt:lpstr>
      <vt:lpstr>別紙2(1)全期間総括表</vt:lpstr>
      <vt:lpstr>別紙2(2)助成先総括表</vt:lpstr>
      <vt:lpstr>別紙2(3)委託共同研究先総括表</vt:lpstr>
      <vt:lpstr>別紙2(4)項目別明細表(助成先)【2025年度】</vt:lpstr>
      <vt:lpstr>別紙2(4)項目別明細表(助成先)【2026年度】</vt:lpstr>
      <vt:lpstr>別紙2(4)項目別明細表(助成先)【2027年度】</vt:lpstr>
      <vt:lpstr>別紙2(4)項目別明細表(助成先)【2028年度】</vt:lpstr>
      <vt:lpstr>別紙2(4)項目別明細表(助成先)【2029年度】</vt:lpstr>
      <vt:lpstr>別紙2(4)項目別明細表(委託共同研究先)【2025年度】</vt:lpstr>
      <vt:lpstr>別紙2(4)項目別明細表(委託共同研究先)【2026年度】</vt:lpstr>
      <vt:lpstr>別紙2(4)項目別明細表(委託共同研究先)【2027年度】</vt:lpstr>
      <vt:lpstr>別紙2(4)項目別明細表(委託共同研究先)【2028年度】</vt:lpstr>
      <vt:lpstr>別紙2(4)項目別明細表(委託共同研究先)【2029年度】</vt:lpstr>
      <vt:lpstr>情報項目シート!Print_Area</vt:lpstr>
      <vt:lpstr>提案書様式!Print_Area</vt:lpstr>
      <vt:lpstr>'別紙2(1)全期間総括表'!Print_Area</vt:lpstr>
      <vt:lpstr>'別紙2(2)助成先総括表'!Print_Area</vt:lpstr>
      <vt:lpstr>'別紙2(3)委託共同研究先総括表'!Print_Area</vt:lpstr>
      <vt:lpstr>'別紙2(4)項目別明細表(委託共同研究先)【2025年度】'!Print_Area</vt:lpstr>
      <vt:lpstr>'別紙2(4)項目別明細表(委託共同研究先)【2026年度】'!Print_Area</vt:lpstr>
      <vt:lpstr>'別紙2(4)項目別明細表(委託共同研究先)【2027年度】'!Print_Area</vt:lpstr>
      <vt:lpstr>'別紙2(4)項目別明細表(委託共同研究先)【2028年度】'!Print_Area</vt:lpstr>
      <vt:lpstr>'別紙2(4)項目別明細表(委託共同研究先)【2029年度】'!Print_Area</vt:lpstr>
      <vt:lpstr>'別紙2(4)項目別明細表(助成先)【2025年度】'!Print_Area</vt:lpstr>
      <vt:lpstr>'別紙2(4)項目別明細表(助成先)【2026年度】'!Print_Area</vt:lpstr>
      <vt:lpstr>'別紙2(4)項目別明細表(助成先)【2027年度】'!Print_Area</vt:lpstr>
      <vt:lpstr>'別紙2(4)項目別明細表(助成先)【2028年度】'!Print_Area</vt:lpstr>
      <vt:lpstr>'別紙2(4)項目別明細表(助成先)【2029年度】'!Print_Area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