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3B1CEBD3-CC32-482E-A809-B6B6626355D2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6.(1)全期間総括表" sheetId="7" r:id="rId1"/>
    <sheet name="6.(2)委託先総括表(一般）" sheetId="6" r:id="rId2"/>
    <sheet name="6.(2)委託先総括表(国立研究開発法人等）" sheetId="12" r:id="rId3"/>
    <sheet name="6.(2)委託先総括表(大学）" sheetId="1" r:id="rId4"/>
    <sheet name="6.(3)再委託・共同実施総括表（一般）" sheetId="9" r:id="rId5"/>
    <sheet name="6.(3)再委託・共同実施総括表（国立研究開発法人等）" sheetId="13" r:id="rId6"/>
    <sheet name="６.(3)再委託・共同実施総括表（大学）" sheetId="8" r:id="rId7"/>
    <sheet name="6.(4)項目別明細表（一般）" sheetId="2" r:id="rId8"/>
    <sheet name="6.(4)国立研究開発法人等_項目別明細表" sheetId="10" r:id="rId9"/>
    <sheet name="6.(4)項目別明細表（大学）" sheetId="5" r:id="rId10"/>
  </sheets>
  <definedNames>
    <definedName name="_xlnm.Print_Area" localSheetId="0">'6.(1)全期間総括表'!$A:$F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<sst xmlns="http://schemas.openxmlformats.org/spreadsheetml/2006/main" count="486" uniqueCount="225">
  <si>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</si>
  <si>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</si>
  <si>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</si>
  <si>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</si>
  <si>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</si>
  <si>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</si>
  <si>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</si>
  <si>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</si>
  <si>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</si>
  <si>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</si>
  <si>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</si>
  <si>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</si>
  <si>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</si>
  <si>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</si>
  <si>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</si>
  <si>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</si>
  <si>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</si>
  <si>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</si>
  <si>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</si>
  <si>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</si>
  <si>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</si>
  <si>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</si>
  <si>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</si>
  <si>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</si>
  <si>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</si>
  <si>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</si>
  <si>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</si>
  <si>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</si>
  <si>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</si>
  <si>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</si>
  <si>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</si>
  <si>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</si>
  <si>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</si>
  <si>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</si>
  <si>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</si>
  <si>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</si>
  <si>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</si>
  <si>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</si>
  <si>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</si>
  <si>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</si>
  <si>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</si>
  <si>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</si>
  <si>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</si>
  <si>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</si>
  <si>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</si>
  <si>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</si>
  <si>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</si>
  <si>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</si>
  <si>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</si>
  <si>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</si>
  <si>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</si>
  <si>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</si>
  <si>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</si>
  <si>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</si>
  <si>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</si>
  <si>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</si>
  <si>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</si>
  <si>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</si>
  <si>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</si>
  <si>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</si>
  <si>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</si>
  <si>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</si>
  <si>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</si>
  <si>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</si>
  <si>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</si>
  <si>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</si>
  <si>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</si>
  <si>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</si>
  <si>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</si>
  <si>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</si>
  <si>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</si>
  <si>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</si>
  <si>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</si>
  <si>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</si>
  <si>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</si>
  <si>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</si>
  <si>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</si>
  <si>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</si>
  <si>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</si>
  <si>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</si>
  <si>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</si>
  <si>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</si>
  <si>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</si>
  <si>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</si>
  <si>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</si>
  <si>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</si>
  <si>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</si>
  <si>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</si>
  <si>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</si>
  <si>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</si>
  <si>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</si>
  <si>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</si>
  <si>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</si>
  <si>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</si>
  <si>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</si>
  <si>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</si>
  <si>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</si>
  <si>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</si>
  <si>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</si>
  <si>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</si>
  <si>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別紙⑤</t>
    <rPh sb="0" eb="2">
      <t>ベッシ</t>
    </rPh>
    <phoneticPr fontId="2"/>
  </si>
  <si>
    <t>別紙③</t>
    <rPh sb="0" eb="2">
      <t>ベッシ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</si>
  <si>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</si>
  <si>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</si>
  <si>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別紙④</t>
    <rPh sb="0" eb="2">
      <t>ベッシ</t>
    </rPh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</si>
  <si>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</si>
  <si>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</si>
  <si>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</si>
  <si>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</si>
  <si>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別紙②</t>
    <rPh sb="0" eb="2">
      <t>ベッシ</t>
    </rPh>
    <phoneticPr fontId="2"/>
  </si>
  <si>
    <t>別紙①</t>
    <rPh sb="0" eb="2">
      <t>ベッシ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</si>
  <si>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</si>
  <si>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</si>
  <si>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</si>
  <si>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</si>
  <si>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</si>
  <si>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</si>
  <si>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</si>
  <si>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</si>
  <si>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</si>
  <si>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</si>
  <si>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</si>
  <si>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</si>
  <si>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</si>
  <si>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</si>
  <si>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</si>
  <si>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</si>
  <si>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</si>
  <si>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</si>
  <si>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</si>
  <si>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</si>
  <si>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</si>
  <si>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</si>
  <si>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</si>
  <si>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</si>
  <si>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</si>
  <si>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</si>
  <si>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</si>
  <si>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</si>
  <si>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</si>
  <si>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</si>
  <si>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</si>
  <si>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</si>
  <si>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</si>
  <si>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</si>
  <si>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</si>
  <si>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</si>
  <si>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</si>
  <si>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</si>
  <si>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</si>
  <si>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</si>
  <si>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</si>
  <si>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</si>
  <si>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</si>
  <si>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</si>
  <si>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</si>
  <si>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</si>
  <si>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</si>
  <si>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</si>
  <si>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</si>
  <si>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</si>
  <si>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</si>
  <si>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</si>
  <si>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</si>
  <si>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</si>
  <si>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</si>
  <si>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</si>
  <si>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</si>
  <si>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</si>
  <si>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</si>
  <si>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</si>
  <si>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</si>
  <si>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</si>
  <si>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</si>
  <si>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</si>
  <si>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</si>
  <si>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</si>
  <si>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</si>
  <si>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</si>
  <si>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</si>
  <si>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</si>
  <si>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</si>
  <si>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</si>
  <si>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</si>
  <si>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</si>
  <si>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</si>
  <si>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</si>
  <si>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</si>
  <si>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</si>
  <si>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</si>
  <si>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</si>
  <si>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</si>
  <si>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</si>
  <si>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</si>
  <si>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</si>
  <si>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別紙⑥</t>
    <rPh sb="0" eb="2">
      <t>ベッシ</t>
    </rPh>
    <phoneticPr fontId="2"/>
  </si>
  <si>
    <t>別紙⑦</t>
    <rPh sb="0" eb="2">
      <t>ベッシ</t>
    </rPh>
    <phoneticPr fontId="2"/>
  </si>
  <si>
    <t>別紙⑧</t>
    <rPh sb="0" eb="2">
      <t>ベッシ</t>
    </rPh>
    <phoneticPr fontId="2"/>
  </si>
  <si>
    <t>別紙⑨</t>
    <rPh sb="0" eb="2">
      <t>ベッシ</t>
    </rPh>
    <phoneticPr fontId="2"/>
  </si>
  <si>
    <t>別紙⑩</t>
    <rPh sb="0" eb="2">
      <t>ベッシ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</si>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</sst>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>
      <selection activeCell="I16" sqref="I16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110</v>
      </c>
    </row>
    <row r="2" spans="1:12" ht="19.5" x14ac:dyDescent="0.15">
      <c r="A2" s="137" t="s">
        <v>111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128</v>
      </c>
      <c r="B5" s="7"/>
    </row>
    <row r="6" spans="1:12" s="8" customFormat="1" ht="18.75" customHeight="1" x14ac:dyDescent="0.15">
      <c r="A6" s="7"/>
      <c r="B6" s="7"/>
      <c r="D6" s="140" t="s">
        <v>123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133</v>
      </c>
      <c r="E7" s="9" t="s">
        <v>134</v>
      </c>
      <c r="F7" s="9" t="s">
        <v>135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'6.(2)委託先総括表(一般）'!C26</f>
        <v>0</v>
      </c>
      <c r="E8" s="11">
        <f>'6.(2)委託先総括表(一般）'!D26</f>
        <v>0</v>
      </c>
      <c r="F8" s="11">
        <f>'6.(2)委託先総括表(一般）'!E26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224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'6.(2)委託先総括表(一般）'!C25+'6.(2)委託先総括表(大学）'!C17</f>
        <v>0</v>
      </c>
      <c r="E13" s="11">
        <f>'6.(2)委託先総括表(一般）'!D25+'6.(2)委託先総括表(大学）'!D17</f>
        <v>0</v>
      </c>
      <c r="F13" s="11">
        <f>'6.(2)委託先総括表(一般）'!E25+'6.(2)委託先総括表(大学）'!E17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138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126</v>
      </c>
    </row>
    <row r="19" spans="1:12" ht="27" customHeight="1" x14ac:dyDescent="0.15">
      <c r="A19" s="141" t="s">
        <v>222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124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129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223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125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130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B28" sqref="B28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 t="s">
        <v>199</v>
      </c>
    </row>
    <row r="2" spans="1:12" ht="19.5" customHeight="1" x14ac:dyDescent="0.15">
      <c r="A2" s="147" t="s">
        <v>207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7"/>
      <c r="C3" s="207"/>
      <c r="D3" s="207"/>
      <c r="E3" s="207"/>
      <c r="F3" s="207"/>
      <c r="G3" s="207"/>
      <c r="H3" s="207"/>
      <c r="J3" s="208"/>
      <c r="K3" s="208"/>
      <c r="L3" s="208"/>
    </row>
    <row r="4" spans="1:12" s="18" customFormat="1" ht="18" customHeight="1" thickBot="1" x14ac:dyDescent="0.2">
      <c r="A4" s="166" t="s">
        <v>214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103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103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220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221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136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103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219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198" t="s">
        <v>88</v>
      </c>
      <c r="B37" s="199"/>
      <c r="C37" s="199"/>
      <c r="D37" s="199"/>
      <c r="E37" s="199"/>
      <c r="F37" s="199"/>
      <c r="G37" s="199"/>
      <c r="H37" s="199"/>
      <c r="I37" s="199"/>
      <c r="J37" s="200"/>
      <c r="K37" s="65"/>
      <c r="L37" s="66">
        <f>L6+L36</f>
        <v>0</v>
      </c>
    </row>
    <row r="38" spans="1:12" s="18" customFormat="1" ht="13.5" x14ac:dyDescent="0.15">
      <c r="A38" s="29" t="s">
        <v>113</v>
      </c>
      <c r="B38" s="30"/>
      <c r="C38" s="30"/>
      <c r="D38" s="30"/>
      <c r="E38" s="30"/>
      <c r="F38" s="30"/>
      <c r="G38" s="30"/>
      <c r="H38" s="30"/>
      <c r="I38" s="30"/>
      <c r="J38" s="30"/>
      <c r="K38" s="196">
        <f>L37*1000</f>
        <v>0</v>
      </c>
      <c r="L38" s="197"/>
    </row>
    <row r="39" spans="1:12" s="18" customFormat="1" ht="13.5" x14ac:dyDescent="0.15">
      <c r="A39" s="31" t="s">
        <v>115</v>
      </c>
      <c r="B39" s="32"/>
      <c r="C39" s="32"/>
      <c r="D39" s="32"/>
      <c r="E39" s="32"/>
      <c r="F39" s="32"/>
      <c r="G39" s="32"/>
      <c r="H39" s="32"/>
      <c r="I39" s="32"/>
      <c r="J39" s="33"/>
      <c r="K39" s="201">
        <f>ROUNDDOWN(L37*1000*(0.1/1.1),0)</f>
        <v>0</v>
      </c>
      <c r="L39" s="20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5">
        <f>SUM(K43:K47)</f>
        <v>0</v>
      </c>
      <c r="L42" s="206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127</v>
      </c>
      <c r="B49" s="43"/>
      <c r="C49" s="43"/>
      <c r="D49" s="43"/>
      <c r="E49" s="43"/>
      <c r="F49" s="43"/>
      <c r="G49" s="43"/>
      <c r="H49" s="43"/>
      <c r="I49" s="43"/>
      <c r="J49" s="44"/>
      <c r="K49" s="209">
        <f>ROUNDDOWN(K42*(0.1/1.1),0)</f>
        <v>0</v>
      </c>
      <c r="L49" s="210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114</v>
      </c>
      <c r="B51" s="203"/>
      <c r="C51" s="203"/>
      <c r="D51" s="203"/>
      <c r="E51" s="203"/>
      <c r="F51" s="203"/>
      <c r="G51" s="203"/>
      <c r="H51" s="203"/>
      <c r="I51" s="203"/>
      <c r="J51" s="204"/>
      <c r="K51" s="211">
        <f>K38+K42</f>
        <v>0</v>
      </c>
      <c r="L51" s="212"/>
    </row>
    <row r="52" spans="1:12" s="18" customFormat="1" ht="13.5" x14ac:dyDescent="0.15">
      <c r="A52" s="162" t="s">
        <v>116</v>
      </c>
      <c r="B52" s="203"/>
      <c r="C52" s="203"/>
      <c r="D52" s="203"/>
      <c r="E52" s="203"/>
      <c r="F52" s="203"/>
      <c r="G52" s="203"/>
      <c r="H52" s="203"/>
      <c r="I52" s="203"/>
      <c r="J52" s="204"/>
      <c r="K52" s="209">
        <f>K39+K49</f>
        <v>0</v>
      </c>
      <c r="L52" s="210"/>
    </row>
    <row r="53" spans="1:12" ht="3.75" customHeight="1" x14ac:dyDescent="0.15"/>
  </sheetData>
  <mergeCells count="18">
    <mergeCell ref="K49:L49"/>
    <mergeCell ref="K51:L51"/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topLeftCell="A3" zoomScale="85" zoomScaleNormal="85" workbookViewId="0">
      <selection activeCell="A29" sqref="A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109</v>
      </c>
    </row>
    <row r="2" spans="1:5" ht="19.5" x14ac:dyDescent="0.15">
      <c r="A2" s="137" t="s">
        <v>189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138</v>
      </c>
      <c r="B29" s="24"/>
      <c r="C29" s="24"/>
      <c r="D29" s="24"/>
      <c r="E29" s="24"/>
    </row>
    <row r="32" spans="1:5" x14ac:dyDescent="0.15">
      <c r="A32" s="16" t="s">
        <v>102</v>
      </c>
      <c r="B32" s="3"/>
      <c r="C32" s="3"/>
      <c r="D32" s="3"/>
      <c r="E32" s="3"/>
    </row>
    <row r="34" spans="1:1" x14ac:dyDescent="0.15">
      <c r="A34" s="17" t="s">
        <v>200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C9" sqref="C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101</v>
      </c>
    </row>
    <row r="2" spans="1:5" ht="19.5" x14ac:dyDescent="0.15">
      <c r="A2" s="147" t="s">
        <v>191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182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183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184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185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186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187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211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138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C9" sqref="C9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104</v>
      </c>
    </row>
    <row r="2" spans="1:5" ht="19.5" x14ac:dyDescent="0.15">
      <c r="A2" s="147" t="s">
        <v>190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138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24" sqref="E2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100</v>
      </c>
    </row>
    <row r="2" spans="1:5" ht="19.5" x14ac:dyDescent="0.15">
      <c r="A2" s="137" t="s">
        <v>193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102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137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206</v>
      </c>
    </row>
    <row r="30" spans="1:5" x14ac:dyDescent="0.15">
      <c r="A30" s="17" t="s">
        <v>202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N21" sqref="N2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195</v>
      </c>
    </row>
    <row r="2" spans="1:5" ht="19.5" x14ac:dyDescent="0.15">
      <c r="A2" s="147" t="s">
        <v>194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201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182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183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184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185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186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187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205</v>
      </c>
    </row>
    <row r="22" spans="1:5" x14ac:dyDescent="0.15">
      <c r="A22" s="17" t="s">
        <v>204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4" sqref="E14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196</v>
      </c>
    </row>
    <row r="2" spans="1:5" ht="19.5" x14ac:dyDescent="0.15">
      <c r="A2" s="147" t="s">
        <v>192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102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133</v>
      </c>
      <c r="D8" s="9" t="s">
        <v>134</v>
      </c>
      <c r="E8" s="9" t="s">
        <v>135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131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132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203</v>
      </c>
    </row>
    <row r="22" spans="1:5" x14ac:dyDescent="0.15">
      <c r="A22" s="17" t="s">
        <v>202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topLeftCell="A29" zoomScaleNormal="100" workbookViewId="0">
      <selection activeCell="B25" sqref="B2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 t="s">
        <v>197</v>
      </c>
    </row>
    <row r="2" spans="1:12" ht="19.5" customHeight="1" x14ac:dyDescent="0.15">
      <c r="A2" s="147" t="s">
        <v>188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215</v>
      </c>
      <c r="B4" s="166"/>
      <c r="D4" s="8"/>
      <c r="J4" s="8"/>
    </row>
    <row r="5" spans="1:12" s="18" customFormat="1" ht="13.5" x14ac:dyDescent="0.15">
      <c r="A5" s="161" t="s">
        <v>107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103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103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103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103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103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103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220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221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103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105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117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106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118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107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112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112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112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119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120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121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122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108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216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topLeftCell="A22" zoomScale="85" zoomScaleNormal="85" workbookViewId="0">
      <selection activeCell="K36" sqref="K36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 t="s">
        <v>198</v>
      </c>
    </row>
    <row r="2" spans="1:12" ht="19.5" customHeight="1" x14ac:dyDescent="0.15">
      <c r="A2" s="179" t="s">
        <v>208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213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181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180</v>
      </c>
      <c r="L5" s="188"/>
    </row>
    <row r="6" spans="1:12" s="112" customFormat="1" ht="18" customHeight="1" x14ac:dyDescent="0.15">
      <c r="A6" s="135" t="s">
        <v>179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178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177</v>
      </c>
      <c r="D8" s="113"/>
      <c r="I8" s="126" t="s">
        <v>143</v>
      </c>
      <c r="J8" s="113"/>
      <c r="K8" s="125"/>
      <c r="L8" s="124"/>
    </row>
    <row r="9" spans="1:12" s="112" customFormat="1" ht="18" customHeight="1" x14ac:dyDescent="0.15">
      <c r="A9" s="127"/>
      <c r="B9" s="112" t="s">
        <v>176</v>
      </c>
      <c r="D9" s="113"/>
      <c r="I9" s="126" t="s">
        <v>143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175</v>
      </c>
      <c r="D10" s="113"/>
      <c r="I10" s="126" t="s">
        <v>143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174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173</v>
      </c>
      <c r="D13" s="113"/>
      <c r="I13" s="126" t="s">
        <v>143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172</v>
      </c>
      <c r="D14" s="113"/>
      <c r="I14" s="126" t="s">
        <v>143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171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170</v>
      </c>
      <c r="C17" s="112" t="s">
        <v>148</v>
      </c>
      <c r="D17" s="113"/>
      <c r="E17" s="112" t="s">
        <v>146</v>
      </c>
      <c r="F17" s="112" t="s">
        <v>145</v>
      </c>
      <c r="H17" s="112" t="s">
        <v>147</v>
      </c>
      <c r="I17" s="126" t="s">
        <v>163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169</v>
      </c>
      <c r="C18" s="112" t="s">
        <v>148</v>
      </c>
      <c r="D18" s="113"/>
      <c r="E18" s="112" t="s">
        <v>146</v>
      </c>
      <c r="F18" s="112" t="s">
        <v>145</v>
      </c>
      <c r="H18" s="112" t="s">
        <v>168</v>
      </c>
      <c r="I18" s="126" t="s">
        <v>163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167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166</v>
      </c>
      <c r="D21" s="113"/>
      <c r="I21" s="126" t="s">
        <v>163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165</v>
      </c>
      <c r="D22" s="113"/>
      <c r="I22" s="126" t="s">
        <v>163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164</v>
      </c>
      <c r="D23" s="113"/>
      <c r="I23" s="126" t="s">
        <v>163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162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161</v>
      </c>
      <c r="B26" s="112" t="s">
        <v>158</v>
      </c>
      <c r="D26" s="113"/>
      <c r="I26" s="126" t="s">
        <v>143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160</v>
      </c>
      <c r="D27" s="113"/>
      <c r="I27" s="126" t="s">
        <v>143</v>
      </c>
      <c r="J27" s="113"/>
      <c r="K27" s="125"/>
      <c r="L27" s="124"/>
    </row>
    <row r="28" spans="1:12" s="112" customFormat="1" ht="18" customHeight="1" x14ac:dyDescent="0.15">
      <c r="A28" s="127" t="s">
        <v>159</v>
      </c>
      <c r="B28" s="112" t="s">
        <v>158</v>
      </c>
      <c r="D28" s="113"/>
      <c r="I28" s="126" t="s">
        <v>143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157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156</v>
      </c>
      <c r="B31" s="112" t="s">
        <v>155</v>
      </c>
      <c r="D31" s="113"/>
      <c r="I31" s="126" t="s">
        <v>143</v>
      </c>
      <c r="J31" s="113"/>
      <c r="K31" s="125"/>
      <c r="L31" s="124"/>
    </row>
    <row r="32" spans="1:12" s="112" customFormat="1" ht="18" customHeight="1" x14ac:dyDescent="0.15">
      <c r="A32" s="127" t="s">
        <v>154</v>
      </c>
      <c r="B32" s="112" t="s">
        <v>153</v>
      </c>
      <c r="D32" s="113"/>
      <c r="I32" s="126" t="s">
        <v>143</v>
      </c>
      <c r="J32" s="113"/>
      <c r="K32" s="125"/>
      <c r="L32" s="124"/>
    </row>
    <row r="33" spans="1:12" s="112" customFormat="1" ht="18" customHeight="1" x14ac:dyDescent="0.15">
      <c r="A33" s="127" t="s">
        <v>152</v>
      </c>
      <c r="B33" s="112" t="s">
        <v>151</v>
      </c>
      <c r="D33" s="113"/>
      <c r="I33" s="126" t="s">
        <v>143</v>
      </c>
      <c r="J33" s="113"/>
      <c r="K33" s="125"/>
      <c r="L33" s="124"/>
    </row>
    <row r="34" spans="1:12" s="112" customFormat="1" ht="18" customHeight="1" x14ac:dyDescent="0.15">
      <c r="A34" s="127" t="s">
        <v>150</v>
      </c>
      <c r="B34" s="112" t="s">
        <v>149</v>
      </c>
      <c r="C34" s="112" t="s">
        <v>148</v>
      </c>
      <c r="D34" s="113"/>
      <c r="E34" s="112" t="s">
        <v>146</v>
      </c>
      <c r="F34" s="112" t="s">
        <v>145</v>
      </c>
      <c r="H34" s="112" t="s">
        <v>147</v>
      </c>
      <c r="I34" s="126" t="s">
        <v>143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218</v>
      </c>
      <c r="B36" s="190"/>
      <c r="C36" s="123"/>
      <c r="D36" s="121">
        <f>SUM(L6)*1000</f>
        <v>0</v>
      </c>
      <c r="E36" s="123" t="s">
        <v>146</v>
      </c>
      <c r="F36" s="123" t="s">
        <v>145</v>
      </c>
      <c r="G36" s="123">
        <v>30</v>
      </c>
      <c r="H36" s="123" t="s">
        <v>144</v>
      </c>
      <c r="I36" s="122" t="s">
        <v>143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142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141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140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139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107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112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112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119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217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212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122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108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210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6.(1)全期間総括表</vt:lpstr>
      <vt:lpstr>6.(2)委託先総括表(一般）</vt:lpstr>
      <vt:lpstr>6.(2)委託先総括表(国立研究開発法人等）</vt:lpstr>
      <vt:lpstr>6.(2)委託先総括表(大学）</vt:lpstr>
      <vt:lpstr>6.(3)再委託・共同実施総括表（一般）</vt:lpstr>
      <vt:lpstr>6.(3)再委託・共同実施総括表（国立研究開発法人等）</vt:lpstr>
      <vt:lpstr>６.(3)再委託・共同実施総括表（大学）</vt:lpstr>
      <vt:lpstr>6.(4)項目別明細表（一般）</vt:lpstr>
      <vt:lpstr>6.(4)国立研究開発法人等_項目別明細表</vt:lpstr>
      <vt:lpstr>6.(4)項目別明細表（大学）</vt:lpstr>
      <vt:lpstr>'6.(1)全期間総括表'!Print_Area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