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codeName="ThisWorkbook" defaultThemeVersion="124226"/>
  <xr:revisionPtr revIDLastSave="0" documentId="13_ncr:1_{66F0F015-2D24-45CC-BBA3-660D05C4F8DA}" xr6:coauthVersionLast="47" xr6:coauthVersionMax="47" xr10:uidLastSave="{00000000-0000-0000-0000-000000000000}"/>
  <bookViews>
    <workbookView xWindow="480" yWindow="-15825" windowWidth="28290" windowHeight="1306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<sst xmlns="http://schemas.openxmlformats.org/spreadsheetml/2006/main" count="476" uniqueCount="215">
  <si>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</si>
  <si>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</si>
  <si>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</si>
  <si>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</si>
  <si>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</si>
  <si>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</si>
  <si>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</si>
  <si>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</si>
  <si>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</si>
  <si>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</si>
  <si>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</si>
  <si>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</si>
  <si>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</si>
  <si>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</si>
  <si>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</si>
  <si>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</si>
  <si>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</si>
  <si>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</si>
  <si>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</si>
  <si>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</si>
  <si>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</si>
  <si>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</si>
  <si>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</si>
  <si>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</si>
  <si>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</si>
  <si>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</si>
  <si>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</si>
  <si>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</si>
  <si>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</si>
  <si>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</si>
  <si>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</si>
  <si>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</si>
  <si>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</si>
  <si>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</si>
  <si>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</si>
  <si>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</si>
  <si>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</si>
  <si>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</si>
  <si>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</si>
  <si>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</si>
  <si>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</si>
  <si>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</si>
  <si>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</si>
  <si>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</si>
  <si>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</si>
  <si>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</si>
  <si>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</si>
  <si>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</si>
  <si>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</si>
  <si>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</si>
  <si>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</si>
  <si>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</si>
  <si>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</si>
  <si>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</si>
  <si>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</si>
  <si>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</si>
  <si>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</si>
  <si>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</si>
  <si>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</si>
  <si>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</si>
  <si>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</si>
  <si>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</si>
  <si>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</si>
  <si>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</si>
  <si>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</si>
  <si>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</si>
  <si>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</si>
  <si>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</si>
  <si>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</si>
  <si>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</si>
  <si>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</si>
  <si>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</si>
  <si>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</si>
  <si>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</si>
  <si>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</si>
  <si>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</si>
  <si>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</si>
  <si>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</si>
  <si>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</si>
  <si>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</si>
  <si>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</si>
  <si>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</si>
  <si>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</si>
  <si>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</si>
  <si>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</si>
  <si>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</si>
  <si>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</si>
  <si>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</si>
  <si>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</si>
  <si>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</si>
  <si>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</si>
  <si>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</si>
  <si>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</si>
  <si>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</si>
  <si>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</si>
  <si>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</si>
  <si>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</si>
  <si>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</si>
  <si>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</si>
  <si>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</si>
  <si>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</si>
  <si>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</si>
  <si>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</si>
  <si>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</si>
  <si>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</si>
  <si>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</si>
  <si>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</si>
  <si>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</si>
  <si>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</si>
  <si>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</si>
  <si>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</si>
  <si>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</si>
  <si>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</si>
  <si>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</si>
  <si>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</si>
  <si>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</si>
  <si>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</si>
  <si>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</si>
  <si>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</si>
  <si>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</si>
  <si>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</si>
  <si>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</si>
  <si>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</si>
  <si>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</si>
  <si>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</si>
  <si>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</si>
  <si>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</si>
  <si>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</si>
  <si>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</si>
  <si>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</si>
  <si>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</si>
  <si>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</si>
  <si>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</si>
  <si>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</si>
  <si>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</si>
  <si>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</si>
  <si>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</si>
  <si>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</si>
  <si>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</si>
  <si>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</si>
  <si>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</si>
  <si>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</si>
  <si>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</si>
  <si>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</si>
  <si>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</si>
  <si>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</si>
  <si>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</si>
  <si>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</si>
  <si>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</si>
  <si>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</si>
  <si>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</si>
  <si>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</si>
  <si>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</si>
  <si>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</si>
  <si>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</si>
  <si>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</si>
  <si>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</si>
  <si>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</si>
  <si>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</si>
  <si>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</si>
  <si>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</si>
  <si>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</si>
  <si>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</si>
  <si>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</si>
  <si>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</si>
  <si>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</si>
  <si>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</si>
  <si>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</si>
  <si>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</si>
  <si>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</si>
  <si>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</si>
  <si>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</si>
  <si>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</si>
  <si>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</si>
  <si>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</si>
  <si>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</si>
  <si>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</si>
  <si>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</si>
  <si>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</si>
  <si>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</si>
  <si>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</si>
  <si>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</si>
  <si>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</si>
  <si>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</si>
  <si>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</si>
  <si>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</si>
  <si>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</si>
  <si>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</si>
  <si>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</si>
  <si>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</si>
  <si>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</si>
  <si>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</si>
  <si>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</si>
  <si>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</si>
  <si>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</si>
  <si>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</si>
  <si>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</si>
  <si>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</si>
  <si>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</si>
  <si>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</si>
  <si>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</si>
  <si>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</si>
  <si>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</si>
  <si>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</si>
  <si>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</si>
  <si>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</si>
  <si>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</si>
  <si>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</si>
  <si>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</si>
  <si>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</si>
  <si>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</si>
  <si>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</si>
  <si>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</si>
  <si>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</si>
  <si>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委託件名：航空機向け革新複合材共通基盤技術開発</t>
    <rPh sb="0" eb="2">
      <t>イタク</t>
    </rPh>
    <rPh sb="2" eb="4">
      <t>ケンメイ</t>
    </rPh>
    <rPh sb="19" eb="21">
      <t>ギジュツ</t>
    </rPh>
    <rPh sb="21" eb="23">
      <t>カイハツ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</si>
</sst>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topLeftCell="A3" zoomScale="85" zoomScaleNormal="85" workbookViewId="0">
      <selection activeCell="A5" sqref="A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214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127</v>
      </c>
      <c r="E7" s="9" t="s">
        <v>128</v>
      </c>
      <c r="F7" s="9" t="s">
        <v>129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213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132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211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123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212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124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2" s="18" customFormat="1" ht="18" customHeight="1" thickBot="1" x14ac:dyDescent="0.2">
      <c r="A4" s="170" t="s">
        <v>203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209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210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130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208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198" t="s">
        <v>88</v>
      </c>
      <c r="B37" s="199"/>
      <c r="C37" s="199"/>
      <c r="D37" s="199"/>
      <c r="E37" s="199"/>
      <c r="F37" s="199"/>
      <c r="G37" s="199"/>
      <c r="H37" s="199"/>
      <c r="I37" s="199"/>
      <c r="J37" s="20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196">
        <f>L37*1000</f>
        <v>0</v>
      </c>
      <c r="L38" s="19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1">
        <f>ROUNDDOWN(L37*1000*(0.1/1.1),0)</f>
        <v>0</v>
      </c>
      <c r="L39" s="20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5">
        <f>SUM(K43:K47)</f>
        <v>0</v>
      </c>
      <c r="L42" s="206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9">
        <f>ROUNDDOWN(K42*(0.1/1.1),0)</f>
        <v>0</v>
      </c>
      <c r="L49" s="210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3"/>
      <c r="C51" s="203"/>
      <c r="D51" s="203"/>
      <c r="E51" s="203"/>
      <c r="F51" s="203"/>
      <c r="G51" s="203"/>
      <c r="H51" s="203"/>
      <c r="I51" s="203"/>
      <c r="J51" s="204"/>
      <c r="K51" s="211">
        <f>K38+K42</f>
        <v>0</v>
      </c>
      <c r="L51" s="212"/>
    </row>
    <row r="52" spans="1:12" s="18" customFormat="1" ht="13.5" x14ac:dyDescent="0.15">
      <c r="A52" s="167" t="s">
        <v>111</v>
      </c>
      <c r="B52" s="203"/>
      <c r="C52" s="203"/>
      <c r="D52" s="203"/>
      <c r="E52" s="203"/>
      <c r="F52" s="203"/>
      <c r="G52" s="203"/>
      <c r="H52" s="203"/>
      <c r="I52" s="203"/>
      <c r="J52" s="204"/>
      <c r="K52" s="209">
        <f>K39+K49</f>
        <v>0</v>
      </c>
      <c r="L52" s="210"/>
    </row>
    <row r="53" spans="1:12" ht="3.75" customHeight="1" x14ac:dyDescent="0.15"/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183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7" t="s">
        <v>214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132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189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7" t="s">
        <v>214</v>
      </c>
    </row>
    <row r="6" spans="1:5" s="18" customFormat="1" ht="18.75" customHeight="1" x14ac:dyDescent="0.15">
      <c r="A6" s="18" t="s">
        <v>198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176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177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178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179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180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181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200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132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184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7" t="s">
        <v>214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132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187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7" t="s">
        <v>214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131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195</v>
      </c>
    </row>
    <row r="30" spans="1:5" x14ac:dyDescent="0.15">
      <c r="A30" s="17" t="s">
        <v>191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J13" sqref="J13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188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190</v>
      </c>
    </row>
    <row r="5" spans="1:5" s="18" customFormat="1" ht="18.75" customHeight="1" x14ac:dyDescent="0.15">
      <c r="A5" s="7" t="s">
        <v>214</v>
      </c>
    </row>
    <row r="6" spans="1:5" s="18" customFormat="1" ht="18.75" customHeight="1" x14ac:dyDescent="0.15">
      <c r="A6" s="18" t="s">
        <v>198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176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177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178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179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180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181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194</v>
      </c>
    </row>
    <row r="22" spans="1:5" x14ac:dyDescent="0.15">
      <c r="A22" s="17" t="s">
        <v>193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A5" sqref="A5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7" t="s">
        <v>214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127</v>
      </c>
      <c r="D8" s="9" t="s">
        <v>128</v>
      </c>
      <c r="E8" s="9" t="s">
        <v>129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125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126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192</v>
      </c>
    </row>
    <row r="22" spans="1:5" x14ac:dyDescent="0.15">
      <c r="A22" s="17" t="s">
        <v>191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204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209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210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205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202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175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174</v>
      </c>
      <c r="L5" s="184"/>
    </row>
    <row r="6" spans="1:12" s="112" customFormat="1" ht="18" customHeight="1" x14ac:dyDescent="0.15">
      <c r="A6" s="135" t="s">
        <v>173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172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171</v>
      </c>
      <c r="D8" s="113"/>
      <c r="I8" s="126" t="s">
        <v>137</v>
      </c>
      <c r="J8" s="113"/>
      <c r="K8" s="125"/>
      <c r="L8" s="124"/>
    </row>
    <row r="9" spans="1:12" s="112" customFormat="1" ht="18" customHeight="1" x14ac:dyDescent="0.15">
      <c r="A9" s="127"/>
      <c r="B9" s="112" t="s">
        <v>170</v>
      </c>
      <c r="D9" s="113"/>
      <c r="I9" s="126" t="s">
        <v>137</v>
      </c>
      <c r="J9" s="113"/>
      <c r="K9" s="125"/>
      <c r="L9" s="124"/>
    </row>
    <row r="10" spans="1:12" s="112" customFormat="1" ht="18" customHeight="1" x14ac:dyDescent="0.15">
      <c r="A10" s="127"/>
      <c r="B10" s="112" t="s">
        <v>169</v>
      </c>
      <c r="D10" s="113"/>
      <c r="I10" s="126" t="s">
        <v>137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168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167</v>
      </c>
      <c r="D13" s="113"/>
      <c r="I13" s="126" t="s">
        <v>137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166</v>
      </c>
      <c r="D14" s="113"/>
      <c r="I14" s="126" t="s">
        <v>137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165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164</v>
      </c>
      <c r="C17" s="112" t="s">
        <v>142</v>
      </c>
      <c r="D17" s="113"/>
      <c r="E17" s="112" t="s">
        <v>140</v>
      </c>
      <c r="F17" s="112" t="s">
        <v>139</v>
      </c>
      <c r="H17" s="112" t="s">
        <v>141</v>
      </c>
      <c r="I17" s="126" t="s">
        <v>157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163</v>
      </c>
      <c r="C18" s="112" t="s">
        <v>142</v>
      </c>
      <c r="D18" s="113"/>
      <c r="E18" s="112" t="s">
        <v>140</v>
      </c>
      <c r="F18" s="112" t="s">
        <v>139</v>
      </c>
      <c r="H18" s="112" t="s">
        <v>162</v>
      </c>
      <c r="I18" s="126" t="s">
        <v>157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161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160</v>
      </c>
      <c r="D21" s="113"/>
      <c r="I21" s="126" t="s">
        <v>157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159</v>
      </c>
      <c r="D22" s="113"/>
      <c r="I22" s="126" t="s">
        <v>157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158</v>
      </c>
      <c r="D23" s="113"/>
      <c r="I23" s="126" t="s">
        <v>157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156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155</v>
      </c>
      <c r="B26" s="112" t="s">
        <v>152</v>
      </c>
      <c r="D26" s="113"/>
      <c r="I26" s="126" t="s">
        <v>137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154</v>
      </c>
      <c r="D27" s="113"/>
      <c r="I27" s="126" t="s">
        <v>137</v>
      </c>
      <c r="J27" s="113"/>
      <c r="K27" s="125"/>
      <c r="L27" s="124"/>
    </row>
    <row r="28" spans="1:12" s="112" customFormat="1" ht="18" customHeight="1" x14ac:dyDescent="0.15">
      <c r="A28" s="127" t="s">
        <v>153</v>
      </c>
      <c r="B28" s="112" t="s">
        <v>152</v>
      </c>
      <c r="D28" s="113"/>
      <c r="I28" s="126" t="s">
        <v>137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151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150</v>
      </c>
      <c r="B31" s="112" t="s">
        <v>149</v>
      </c>
      <c r="D31" s="113"/>
      <c r="I31" s="126" t="s">
        <v>137</v>
      </c>
      <c r="J31" s="113"/>
      <c r="K31" s="125"/>
      <c r="L31" s="124"/>
    </row>
    <row r="32" spans="1:12" s="112" customFormat="1" ht="18" customHeight="1" x14ac:dyDescent="0.15">
      <c r="A32" s="127" t="s">
        <v>148</v>
      </c>
      <c r="B32" s="112" t="s">
        <v>147</v>
      </c>
      <c r="D32" s="113"/>
      <c r="I32" s="126" t="s">
        <v>137</v>
      </c>
      <c r="J32" s="113"/>
      <c r="K32" s="125"/>
      <c r="L32" s="124"/>
    </row>
    <row r="33" spans="1:12" s="112" customFormat="1" ht="18" customHeight="1" x14ac:dyDescent="0.15">
      <c r="A33" s="127" t="s">
        <v>146</v>
      </c>
      <c r="B33" s="112" t="s">
        <v>145</v>
      </c>
      <c r="D33" s="113"/>
      <c r="I33" s="126" t="s">
        <v>137</v>
      </c>
      <c r="J33" s="113"/>
      <c r="K33" s="125"/>
      <c r="L33" s="124"/>
    </row>
    <row r="34" spans="1:12" s="112" customFormat="1" ht="18" customHeight="1" x14ac:dyDescent="0.15">
      <c r="A34" s="127" t="s">
        <v>144</v>
      </c>
      <c r="B34" s="112" t="s">
        <v>143</v>
      </c>
      <c r="C34" s="112" t="s">
        <v>142</v>
      </c>
      <c r="D34" s="113"/>
      <c r="E34" s="112" t="s">
        <v>140</v>
      </c>
      <c r="F34" s="112" t="s">
        <v>139</v>
      </c>
      <c r="H34" s="112" t="s">
        <v>141</v>
      </c>
      <c r="I34" s="126" t="s">
        <v>137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207</v>
      </c>
      <c r="B36" s="186"/>
      <c r="C36" s="123"/>
      <c r="D36" s="121">
        <f>SUM(L6)*1000</f>
        <v>0</v>
      </c>
      <c r="E36" s="123" t="s">
        <v>140</v>
      </c>
      <c r="F36" s="123" t="s">
        <v>139</v>
      </c>
      <c r="G36" s="123">
        <v>30</v>
      </c>
      <c r="H36" s="123" t="s">
        <v>138</v>
      </c>
      <c r="I36" s="122" t="s">
        <v>137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136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135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134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133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206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201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199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