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codeName="ThisWorkbook" defaultThemeVersion="124226"/>
  <xr:revisionPtr revIDLastSave="0" documentId="13_ncr:1_{573E1C5C-C8B6-41B9-BE8A-D28F2BDAD8B3}" xr6:coauthVersionLast="47" xr6:coauthVersionMax="47" xr10:uidLastSave="{00000000-0000-0000-0000-000000000000}"/>
  <bookViews>
    <workbookView xWindow="-120" yWindow="-120" windowWidth="19440" windowHeight="10440" tabRatio="951" xr2:uid="{00000000-000D-0000-FFFF-FFFF00000000}"/>
  </bookViews>
  <sheets>
    <sheet name="6.(1)全期間総括表" sheetId="7" r:id="rId1"/>
    <sheet name="6.(2)委託先総括表(一般）" sheetId="6" r:id="rId2"/>
    <sheet name="6.(2)委託先総括表(国立研究開発法人等）" sheetId="12" r:id="rId3"/>
    <sheet name="6.(2)委託先総括表(大学）" sheetId="1" r:id="rId4"/>
    <sheet name="6.(3)再委託・共同実施総括表（一般）" sheetId="9" r:id="rId5"/>
    <sheet name="6.(3)再委託・共同実施総括表（国立研究開発法人等）" sheetId="13" r:id="rId6"/>
    <sheet name="６.(3)再委託・共同実施総括表（大学）" sheetId="8" r:id="rId7"/>
    <sheet name="6.(4)項目別明細表（一般）" sheetId="2" r:id="rId8"/>
    <sheet name="6.(4)国立研究開発法人等_項目別明細表" sheetId="10" r:id="rId9"/>
    <sheet name="6.(4)項目別明細表（大学）" sheetId="5" r:id="rId10"/>
  </sheets>
  <definedNames>
    <definedName name="_xlnm.Print_Area" localSheetId="0">'6.(1)全期間総括表'!$A:$F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6" i="13"/>
  <c r="E17" i="13" s="1"/>
  <c r="D9" i="13"/>
  <c r="C9" i="13"/>
  <c r="D9" i="12"/>
  <c r="D16" i="12" s="1"/>
  <c r="D18" i="12" s="1"/>
  <c r="D19" i="12" s="1"/>
  <c r="E9" i="12"/>
  <c r="E16" i="12" s="1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6" i="13"/>
  <c r="D17" i="13"/>
  <c r="C16" i="13"/>
  <c r="C17" i="13"/>
  <c r="B17" i="13" s="1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4" i="8" s="1"/>
  <c r="E15" i="8" s="1"/>
  <c r="E16" i="8" s="1"/>
  <c r="D9" i="8"/>
  <c r="C9" i="8"/>
  <c r="C14" i="8" s="1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9" i="7"/>
  <c r="C28" i="7"/>
  <c r="F27" i="7"/>
  <c r="E27" i="7"/>
  <c r="D27" i="7"/>
  <c r="C27" i="7"/>
  <c r="C25" i="7"/>
  <c r="C24" i="7"/>
  <c r="F23" i="7"/>
  <c r="E23" i="7"/>
  <c r="D23" i="7"/>
  <c r="C23" i="7"/>
  <c r="K51" i="2"/>
  <c r="K48" i="2"/>
  <c r="K47" i="2" s="1"/>
  <c r="K7" i="2"/>
  <c r="J18" i="5"/>
  <c r="J17" i="5"/>
  <c r="J21" i="2"/>
  <c r="K16" i="2"/>
  <c r="J12" i="2"/>
  <c r="J11" i="2"/>
  <c r="K10" i="2"/>
  <c r="C15" i="7"/>
  <c r="C14" i="7"/>
  <c r="C13" i="7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4" i="1" s="1"/>
  <c r="D16" i="1" s="1"/>
  <c r="D17" i="1" s="1"/>
  <c r="E9" i="1"/>
  <c r="E14" i="1"/>
  <c r="E16" i="1" s="1"/>
  <c r="E17" i="1" s="1"/>
  <c r="C9" i="1"/>
  <c r="C21" i="9"/>
  <c r="C22" i="9" s="1"/>
  <c r="E22" i="9" l="1"/>
  <c r="E23" i="9"/>
  <c r="E24" i="9" s="1"/>
  <c r="K20" i="2"/>
  <c r="L19" i="2" s="1"/>
  <c r="D15" i="8"/>
  <c r="D16" i="8" s="1"/>
  <c r="B21" i="9"/>
  <c r="C14" i="1"/>
  <c r="C16" i="1" s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4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F12" i="7"/>
  <c r="D19" i="1"/>
  <c r="D18" i="1"/>
  <c r="E12" i="7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D12" i="7"/>
  <c r="C12" i="7" s="1"/>
  <c r="B16" i="1"/>
  <c r="B18" i="1" s="1"/>
  <c r="B23" i="9"/>
  <c r="B24" i="9"/>
  <c r="B16" i="8"/>
  <c r="B18" i="13"/>
  <c r="D8" i="7"/>
  <c r="D16" i="7" s="1"/>
  <c r="D18" i="7" s="1"/>
  <c r="B18" i="12"/>
  <c r="D20" i="12"/>
  <c r="D21" i="12" s="1"/>
  <c r="E20" i="12"/>
  <c r="E21" i="12" s="1"/>
  <c r="D36" i="10"/>
  <c r="F8" i="7"/>
  <c r="F16" i="7" s="1"/>
  <c r="F18" i="7" s="1"/>
  <c r="E27" i="6"/>
  <c r="E28" i="6"/>
  <c r="F17" i="7"/>
  <c r="F19" i="7" s="1"/>
  <c r="D26" i="6"/>
  <c r="B24" i="6"/>
  <c r="K57" i="2" l="1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7" i="7"/>
  <c r="D19" i="7" s="1"/>
  <c r="B19" i="13"/>
  <c r="C22" i="12"/>
  <c r="B19" i="12"/>
  <c r="B22" i="12" s="1"/>
  <c r="E8" i="7"/>
  <c r="D27" i="6"/>
  <c r="B26" i="6"/>
  <c r="B27" i="6" s="1"/>
  <c r="D28" i="6"/>
  <c r="B25" i="6"/>
  <c r="B28" i="6" s="1"/>
  <c r="E17" i="7"/>
  <c r="K39" i="10" l="1"/>
  <c r="K53" i="10" s="1"/>
  <c r="K44" i="2"/>
  <c r="K38" i="10"/>
  <c r="K52" i="10" s="1"/>
  <c r="K54" i="10" s="1"/>
  <c r="C21" i="12"/>
  <c r="B20" i="12"/>
  <c r="B21" i="12" s="1"/>
  <c r="E19" i="7"/>
  <c r="C17" i="7"/>
  <c r="C19" i="7" s="1"/>
  <c r="C8" i="7"/>
  <c r="E16" i="7"/>
  <c r="K40" i="10" l="1"/>
  <c r="E18" i="7"/>
  <c r="C16" i="7"/>
  <c r="C18" i="7" s="1"/>
</calcChain>
</file>

<file path=xl/sharedStrings.xml><?xml version="1.0" encoding="utf-8"?>
<sst xmlns="http://schemas.openxmlformats.org/spreadsheetml/2006/main" count="493" uniqueCount="227">
  <si>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</si>
  <si>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</si>
  <si>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</si>
  <si>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</si>
  <si>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</si>
  <si>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</si>
  <si>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</si>
  <si>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</si>
  <si>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</si>
  <si>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</si>
  <si>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</si>
  <si>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</si>
  <si>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</si>
  <si>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</si>
  <si>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</si>
  <si>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</si>
  <si>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</si>
  <si>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</si>
  <si>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</si>
  <si>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</si>
  <si>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</si>
  <si>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</si>
  <si>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</si>
  <si>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</si>
  <si>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</si>
  <si>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</si>
  <si>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</si>
  <si>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</si>
  <si>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</si>
  <si>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</si>
  <si>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</si>
  <si>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</si>
  <si>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</si>
  <si>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</si>
  <si>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</si>
  <si>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</si>
  <si>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</si>
  <si>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</si>
  <si>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</si>
  <si>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</si>
  <si>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(2)専門家旅費</t>
    <rPh sb="5" eb="8">
      <t>センモンカ</t>
    </rPh>
    <rPh sb="8" eb="10">
      <t>リョヒ</t>
    </rPh>
    <phoneticPr fontId="2"/>
  </si>
  <si>
    <t>○○ソフト開発外注</t>
    <rPh sb="5" eb="7">
      <t>カイハツ</t>
    </rPh>
    <rPh sb="7" eb="9">
      <t>ガイチュウ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</si>
  <si>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</si>
  <si>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</si>
  <si>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</si>
  <si>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</si>
  <si>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</si>
  <si>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</si>
  <si>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</si>
  <si>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</si>
  <si>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</si>
  <si>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</si>
  <si>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</si>
  <si>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</si>
  <si>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</si>
  <si>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</si>
  <si>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</si>
  <si>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</si>
  <si>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</si>
  <si>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</si>
  <si>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</si>
  <si>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</si>
  <si>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</si>
  <si>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</si>
  <si>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</si>
  <si>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</si>
  <si>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</si>
  <si>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</si>
  <si>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</si>
  <si>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</si>
  <si>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</si>
  <si>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</si>
  <si>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</si>
  <si>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</si>
  <si>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</si>
  <si>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</si>
  <si>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</si>
  <si>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</si>
  <si>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</si>
  <si>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</si>
  <si>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</si>
  <si>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</si>
  <si>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</si>
  <si>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</si>
  <si>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</si>
  <si>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</si>
  <si>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</si>
  <si>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</si>
  <si>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</si>
  <si>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</si>
  <si>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</si>
  <si>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</si>
  <si>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Ⅱ．間接経費〔Ⅰ×15%〕</t>
    <rPh sb="2" eb="4">
      <t>カンセツ</t>
    </rPh>
    <rPh sb="4" eb="6">
      <t>ケイヒ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</si>
  <si>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</si>
  <si>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</si>
  <si>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</si>
  <si>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</si>
  <si>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</si>
  <si>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１．●●●●株式会社</t>
    <rPh sb="6" eb="8">
      <t>カブシキ</t>
    </rPh>
    <rPh sb="8" eb="10">
      <t>カイシャ</t>
    </rPh>
    <phoneticPr fontId="2"/>
  </si>
  <si>
    <t>２．国立大学法人★★★大学</t>
    <rPh sb="2" eb="4">
      <t>コクリツ</t>
    </rPh>
    <rPh sb="4" eb="6">
      <t>ダイガク</t>
    </rPh>
    <rPh sb="6" eb="8">
      <t>ホウジン</t>
    </rPh>
    <rPh sb="11" eb="13">
      <t>ダイガク</t>
    </rPh>
    <phoneticPr fontId="2"/>
  </si>
  <si>
    <t>合計（１．＋２．）</t>
    <rPh sb="0" eb="2">
      <t>ゴウケイ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</si>
  <si>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</si>
  <si>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</si>
  <si>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</si>
  <si>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</si>
  <si>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</si>
  <si>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別紙⑤</t>
    <rPh sb="0" eb="2">
      <t>ベッシ</t>
    </rPh>
    <phoneticPr fontId="2"/>
  </si>
  <si>
    <t>別紙③</t>
    <rPh sb="0" eb="2">
      <t>ベッシ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</si>
  <si>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</si>
  <si>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</si>
  <si>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別紙④</t>
    <rPh sb="0" eb="2">
      <t>ベッシ</t>
    </rPh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</si>
  <si>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</si>
  <si>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</si>
  <si>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</si>
  <si>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</si>
  <si>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別紙②</t>
    <rPh sb="0" eb="2">
      <t>ベッシ</t>
    </rPh>
    <phoneticPr fontId="2"/>
  </si>
  <si>
    <t>別紙①</t>
    <rPh sb="0" eb="2">
      <t>ベッシ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</si>
  <si>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</si>
  <si>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</si>
  <si>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</si>
  <si>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</si>
  <si>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</si>
  <si>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</si>
  <si>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</si>
  <si>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</si>
  <si>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</si>
  <si>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</si>
  <si>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</si>
  <si>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</si>
  <si>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</si>
  <si>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</si>
  <si>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</si>
  <si>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</si>
  <si>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</si>
  <si>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</si>
  <si>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</si>
  <si>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</si>
  <si>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</si>
  <si>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４．財団法人▲▲▲（全体）</t>
    <rPh sb="2" eb="6">
      <t>ザイダンホウジン</t>
    </rPh>
    <rPh sb="10" eb="12">
      <t>ゼンタイ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</si>
  <si>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</si>
  <si>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</si>
  <si>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</si>
  <si>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</si>
  <si>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</si>
  <si>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</si>
  <si>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</si>
  <si>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</si>
  <si>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</si>
  <si>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</si>
  <si>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</si>
  <si>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</si>
  <si>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</si>
  <si>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</si>
  <si>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</si>
  <si>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</si>
  <si>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Ⅱ．間接経費〔Ⅰ×10%〕</t>
    <rPh sb="2" eb="4">
      <t>カンセツ</t>
    </rPh>
    <rPh sb="4" eb="6">
      <t>ケイヒ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</si>
  <si>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</si>
  <si>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</si>
  <si>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</si>
  <si>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</si>
  <si>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</si>
  <si>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</si>
  <si>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</si>
  <si>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</si>
  <si>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</si>
  <si>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</si>
  <si>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</si>
  <si>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</si>
  <si>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</si>
  <si>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</si>
  <si>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</si>
  <si>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</si>
  <si>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</si>
  <si>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</si>
  <si>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</si>
  <si>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</si>
  <si>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</si>
  <si>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</si>
  <si>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</si>
  <si>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</si>
  <si>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</si>
  <si>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</si>
  <si>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</si>
  <si>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</si>
  <si>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</si>
  <si>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</si>
  <si>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</si>
  <si>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</si>
  <si>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</si>
  <si>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</si>
  <si>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</si>
  <si>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</si>
  <si>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</si>
  <si>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</si>
  <si>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</si>
  <si>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</si>
  <si>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</si>
  <si>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</si>
  <si>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</si>
  <si>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</si>
  <si>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</si>
  <si>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</si>
  <si>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</si>
  <si>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</si>
  <si>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別紙⑥</t>
    <rPh sb="0" eb="2">
      <t>ベッシ</t>
    </rPh>
    <phoneticPr fontId="2"/>
  </si>
  <si>
    <t>別紙⑦</t>
    <rPh sb="0" eb="2">
      <t>ベッシ</t>
    </rPh>
    <phoneticPr fontId="2"/>
  </si>
  <si>
    <t>別紙⑧</t>
    <rPh sb="0" eb="2">
      <t>ベッシ</t>
    </rPh>
    <phoneticPr fontId="2"/>
  </si>
  <si>
    <t>別紙⑨</t>
    <rPh sb="0" eb="2">
      <t>ベッシ</t>
    </rPh>
    <phoneticPr fontId="2"/>
  </si>
  <si>
    <t>別紙⑩</t>
    <rPh sb="0" eb="2">
      <t>ベッシ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</si>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</sst>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38" fontId="5" fillId="0" borderId="0" xfId="1" applyFo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0" xfId="0" applyFont="1" applyFill="1" applyBorder="1">
      <alignment vertical="center"/>
    </xf>
    <xf numFmtId="38" fontId="7" fillId="0" borderId="0" xfId="1" applyFont="1" applyFill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38" fontId="7" fillId="0" borderId="0" xfId="1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>
      <alignment vertical="center"/>
    </xf>
    <xf numFmtId="0" fontId="7" fillId="2" borderId="0" xfId="0" applyFont="1" applyFill="1" applyBorder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9" fontId="7" fillId="0" borderId="0" xfId="0" applyNumberFormat="1" applyFont="1" applyBorder="1">
      <alignment vertical="center"/>
    </xf>
    <xf numFmtId="0" fontId="7" fillId="2" borderId="2" xfId="0" applyFont="1" applyFill="1" applyBorder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 applyAlignment="1">
      <alignment vertical="center"/>
    </xf>
    <xf numFmtId="38" fontId="7" fillId="0" borderId="9" xfId="0" applyNumberFormat="1" applyFont="1" applyBorder="1" applyAlignment="1">
      <alignment vertical="center"/>
    </xf>
    <xf numFmtId="0" fontId="7" fillId="0" borderId="9" xfId="0" applyFont="1" applyBorder="1">
      <alignment vertical="center"/>
    </xf>
    <xf numFmtId="38" fontId="7" fillId="0" borderId="2" xfId="0" applyNumberFormat="1" applyFont="1" applyBorder="1">
      <alignment vertical="center"/>
    </xf>
    <xf numFmtId="0" fontId="7" fillId="0" borderId="6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8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" xfId="1" applyNumberFormat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Fill="1" applyBorder="1">
      <alignment vertical="center"/>
    </xf>
    <xf numFmtId="0" fontId="10" fillId="0" borderId="18" xfId="0" applyFont="1" applyFill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>
      <alignment vertical="center"/>
    </xf>
    <xf numFmtId="9" fontId="3" fillId="0" borderId="0" xfId="0" applyNumberFormat="1" applyFont="1" applyBorder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38" fontId="3" fillId="0" borderId="2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1" fillId="0" borderId="0" xfId="2" applyFill="1">
      <alignment vertical="center"/>
    </xf>
    <xf numFmtId="0" fontId="7" fillId="0" borderId="0" xfId="2" applyFont="1" applyBorder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 applyBorder="1">
      <alignment vertical="center"/>
    </xf>
    <xf numFmtId="0" fontId="3" fillId="0" borderId="0" xfId="2" applyFont="1">
      <alignment vertical="center"/>
    </xf>
    <xf numFmtId="0" fontId="3" fillId="0" borderId="10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 applyAlignment="1">
      <alignment vertical="center"/>
    </xf>
    <xf numFmtId="0" fontId="7" fillId="0" borderId="0" xfId="2" applyFont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Border="1" applyAlignment="1">
      <alignment horizontal="right" vertical="center"/>
    </xf>
    <xf numFmtId="0" fontId="7" fillId="2" borderId="0" xfId="2" applyFont="1" applyFill="1" applyBorder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Border="1" applyAlignment="1">
      <alignment horizontal="right" vertical="center"/>
    </xf>
    <xf numFmtId="0" fontId="7" fillId="0" borderId="2" xfId="2" applyFont="1" applyBorder="1">
      <alignment vertical="center"/>
    </xf>
    <xf numFmtId="0" fontId="7" fillId="0" borderId="0" xfId="2" applyFont="1" applyFill="1">
      <alignment vertical="center"/>
    </xf>
    <xf numFmtId="38" fontId="10" fillId="0" borderId="18" xfId="2" applyNumberFormat="1" applyFont="1" applyFill="1" applyBorder="1">
      <alignment vertical="center"/>
    </xf>
    <xf numFmtId="38" fontId="7" fillId="0" borderId="0" xfId="3" applyFont="1" applyFill="1" applyBorder="1">
      <alignment vertical="center"/>
    </xf>
    <xf numFmtId="0" fontId="7" fillId="0" borderId="0" xfId="2" applyFont="1" applyFill="1" applyBorder="1">
      <alignment vertical="center"/>
    </xf>
    <xf numFmtId="0" fontId="7" fillId="0" borderId="2" xfId="2" applyFont="1" applyFill="1" applyBorder="1">
      <alignment vertical="center"/>
    </xf>
    <xf numFmtId="0" fontId="10" fillId="0" borderId="18" xfId="2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vertical="center"/>
    </xf>
    <xf numFmtId="0" fontId="1" fillId="0" borderId="0" xfId="2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Fill="1" applyBorder="1" applyAlignment="1">
      <alignment horizontal="left"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9"/>
  <sheetViews>
    <sheetView showGridLines="0" tabSelected="1" zoomScale="85" zoomScaleNormal="85" workbookViewId="0">
      <selection activeCell="A2" sqref="A2:F2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6" t="s">
        <v>116</v>
      </c>
    </row>
    <row r="2" spans="1:12" ht="19.5" x14ac:dyDescent="0.15">
      <c r="A2" s="174" t="s">
        <v>117</v>
      </c>
      <c r="B2" s="174"/>
      <c r="C2" s="174"/>
      <c r="D2" s="174"/>
      <c r="E2" s="174"/>
      <c r="F2" s="174"/>
    </row>
    <row r="3" spans="1:12" ht="18.75" customHeight="1" x14ac:dyDescent="0.15"/>
    <row r="4" spans="1:12" s="10" customFormat="1" ht="18.75" customHeight="1" x14ac:dyDescent="0.15">
      <c r="A4" s="9" t="s">
        <v>82</v>
      </c>
      <c r="B4" s="9"/>
    </row>
    <row r="5" spans="1:12" s="10" customFormat="1" ht="18.75" customHeight="1" x14ac:dyDescent="0.15">
      <c r="A5" s="9" t="s">
        <v>134</v>
      </c>
      <c r="B5" s="9"/>
    </row>
    <row r="6" spans="1:12" s="10" customFormat="1" ht="18.75" customHeight="1" x14ac:dyDescent="0.15">
      <c r="A6" s="9"/>
      <c r="B6" s="9"/>
      <c r="D6" s="177" t="s">
        <v>129</v>
      </c>
      <c r="E6" s="177"/>
      <c r="F6" s="177"/>
    </row>
    <row r="7" spans="1:12" s="10" customFormat="1" ht="27" customHeight="1" x14ac:dyDescent="0.15">
      <c r="A7" s="11" t="s">
        <v>83</v>
      </c>
      <c r="B7" s="12" t="s">
        <v>86</v>
      </c>
      <c r="C7" s="11" t="s">
        <v>9</v>
      </c>
      <c r="D7" s="11" t="s">
        <v>141</v>
      </c>
      <c r="E7" s="11" t="s">
        <v>142</v>
      </c>
      <c r="F7" s="11" t="s">
        <v>143</v>
      </c>
      <c r="I7" s="87"/>
    </row>
    <row r="8" spans="1:12" s="10" customFormat="1" ht="27" customHeight="1" x14ac:dyDescent="0.15">
      <c r="A8" s="166" t="s">
        <v>98</v>
      </c>
      <c r="B8" s="167"/>
      <c r="C8" s="13">
        <f t="shared" ref="C8:C16" si="0">SUM(D8:F8)</f>
        <v>0</v>
      </c>
      <c r="D8" s="13">
        <f>'6.(2)委託先総括表(一般）'!C26</f>
        <v>0</v>
      </c>
      <c r="E8" s="13">
        <f>'6.(2)委託先総括表(一般）'!D26</f>
        <v>0</v>
      </c>
      <c r="F8" s="13">
        <f>'6.(2)委託先総括表(一般）'!E26</f>
        <v>0</v>
      </c>
      <c r="I8" s="88"/>
      <c r="J8" s="89"/>
      <c r="K8" s="89"/>
      <c r="L8" s="89"/>
    </row>
    <row r="9" spans="1:12" s="10" customFormat="1" ht="27" customHeight="1" x14ac:dyDescent="0.15">
      <c r="A9" s="14" t="s">
        <v>91</v>
      </c>
      <c r="B9" s="15" t="s">
        <v>85</v>
      </c>
      <c r="C9" s="130">
        <f>SUM(D9:F9)</f>
        <v>0</v>
      </c>
      <c r="D9" s="130"/>
      <c r="E9" s="130"/>
      <c r="F9" s="130"/>
      <c r="I9" s="88"/>
      <c r="J9" s="89"/>
      <c r="K9" s="89"/>
      <c r="L9" s="89"/>
    </row>
    <row r="10" spans="1:12" s="10" customFormat="1" ht="27" customHeight="1" x14ac:dyDescent="0.15">
      <c r="A10" s="14" t="s">
        <v>91</v>
      </c>
      <c r="B10" s="15" t="s">
        <v>84</v>
      </c>
      <c r="C10" s="130">
        <f t="shared" si="0"/>
        <v>0</v>
      </c>
      <c r="D10" s="130"/>
      <c r="E10" s="130"/>
      <c r="F10" s="130"/>
      <c r="I10" s="88"/>
      <c r="J10" s="89"/>
      <c r="K10" s="89"/>
      <c r="L10" s="89"/>
    </row>
    <row r="11" spans="1:12" s="10" customFormat="1" ht="27" customHeight="1" x14ac:dyDescent="0.15">
      <c r="A11" s="14" t="s">
        <v>89</v>
      </c>
      <c r="B11" s="15" t="s">
        <v>95</v>
      </c>
      <c r="C11" s="130">
        <f t="shared" si="0"/>
        <v>0</v>
      </c>
      <c r="D11" s="130"/>
      <c r="E11" s="130"/>
      <c r="F11" s="130"/>
      <c r="I11" s="88"/>
      <c r="J11" s="89"/>
      <c r="K11" s="89"/>
      <c r="L11" s="89"/>
    </row>
    <row r="12" spans="1:12" s="87" customFormat="1" ht="27" customHeight="1" x14ac:dyDescent="0.15">
      <c r="A12" s="175" t="s">
        <v>99</v>
      </c>
      <c r="B12" s="176"/>
      <c r="C12" s="15">
        <f t="shared" si="0"/>
        <v>0</v>
      </c>
      <c r="D12" s="15">
        <f>'6.(2)委託先総括表(大学）'!C16</f>
        <v>0</v>
      </c>
      <c r="E12" s="15">
        <f>'6.(2)委託先総括表(大学）'!D16</f>
        <v>0</v>
      </c>
      <c r="F12" s="15">
        <f>'6.(2)委託先総括表(大学）'!E16</f>
        <v>0</v>
      </c>
      <c r="I12" s="88"/>
      <c r="J12" s="89"/>
      <c r="K12" s="89"/>
      <c r="L12" s="89"/>
    </row>
    <row r="13" spans="1:12" s="10" customFormat="1" ht="27" customHeight="1" x14ac:dyDescent="0.15">
      <c r="A13" s="14" t="s">
        <v>91</v>
      </c>
      <c r="B13" s="15" t="s">
        <v>46</v>
      </c>
      <c r="C13" s="130">
        <f t="shared" si="0"/>
        <v>0</v>
      </c>
      <c r="D13" s="130"/>
      <c r="E13" s="130"/>
      <c r="F13" s="130"/>
      <c r="I13" s="88"/>
      <c r="J13" s="89"/>
      <c r="K13" s="89"/>
      <c r="L13" s="89"/>
    </row>
    <row r="14" spans="1:12" s="10" customFormat="1" ht="27" customHeight="1" x14ac:dyDescent="0.15">
      <c r="A14" s="14" t="s">
        <v>91</v>
      </c>
      <c r="B14" s="15" t="s">
        <v>45</v>
      </c>
      <c r="C14" s="130">
        <f t="shared" si="0"/>
        <v>0</v>
      </c>
      <c r="D14" s="130"/>
      <c r="E14" s="130"/>
      <c r="F14" s="130"/>
      <c r="I14" s="88"/>
      <c r="J14" s="89"/>
      <c r="K14" s="89"/>
      <c r="L14" s="89"/>
    </row>
    <row r="15" spans="1:12" s="10" customFormat="1" ht="27" customHeight="1" x14ac:dyDescent="0.15">
      <c r="A15" s="14" t="s">
        <v>89</v>
      </c>
      <c r="B15" s="15" t="s">
        <v>93</v>
      </c>
      <c r="C15" s="130">
        <f t="shared" si="0"/>
        <v>0</v>
      </c>
      <c r="D15" s="130"/>
      <c r="E15" s="130"/>
      <c r="F15" s="130"/>
      <c r="I15" s="88"/>
      <c r="J15" s="89"/>
      <c r="K15" s="89"/>
      <c r="L15" s="89"/>
    </row>
    <row r="16" spans="1:12" s="10" customFormat="1" ht="27" customHeight="1" x14ac:dyDescent="0.15">
      <c r="A16" s="166" t="s">
        <v>100</v>
      </c>
      <c r="B16" s="167"/>
      <c r="C16" s="13">
        <f t="shared" si="0"/>
        <v>0</v>
      </c>
      <c r="D16" s="13">
        <f>SUM(D8,D12)</f>
        <v>0</v>
      </c>
      <c r="E16" s="13">
        <f>SUM(E8,E12)</f>
        <v>0</v>
      </c>
      <c r="F16" s="13">
        <f>SUM(F8,F12)</f>
        <v>0</v>
      </c>
      <c r="I16" s="89"/>
      <c r="J16" s="89"/>
      <c r="K16" s="89"/>
      <c r="L16" s="89"/>
    </row>
    <row r="17" spans="1:12" s="10" customFormat="1" ht="27" customHeight="1" x14ac:dyDescent="0.15">
      <c r="A17" s="166" t="s">
        <v>10</v>
      </c>
      <c r="B17" s="167"/>
      <c r="C17" s="13">
        <f>SUM(D17:F17)</f>
        <v>0</v>
      </c>
      <c r="D17" s="13">
        <f>'6.(2)委託先総括表(一般）'!C25+'6.(2)委託先総括表(大学）'!C17</f>
        <v>0</v>
      </c>
      <c r="E17" s="13">
        <f>'6.(2)委託先総括表(一般）'!D25+'6.(2)委託先総括表(大学）'!D17</f>
        <v>0</v>
      </c>
      <c r="F17" s="13">
        <f>'6.(2)委託先総括表(一般）'!E25+'6.(2)委託先総括表(大学）'!E17</f>
        <v>0</v>
      </c>
      <c r="I17" s="89"/>
      <c r="J17" s="89"/>
      <c r="K17" s="89"/>
      <c r="L17" s="89"/>
    </row>
    <row r="18" spans="1:12" s="10" customFormat="1" ht="27" customHeight="1" x14ac:dyDescent="0.15">
      <c r="A18" s="166" t="s">
        <v>80</v>
      </c>
      <c r="B18" s="167"/>
      <c r="C18" s="13">
        <f t="shared" ref="C18:F19" si="1">C16</f>
        <v>0</v>
      </c>
      <c r="D18" s="13">
        <f t="shared" si="1"/>
        <v>0</v>
      </c>
      <c r="E18" s="13">
        <f t="shared" si="1"/>
        <v>0</v>
      </c>
      <c r="F18" s="13">
        <f t="shared" si="1"/>
        <v>0</v>
      </c>
      <c r="I18" s="89"/>
      <c r="J18" s="89"/>
      <c r="K18" s="89"/>
      <c r="L18" s="89"/>
    </row>
    <row r="19" spans="1:12" s="10" customFormat="1" ht="27" customHeight="1" x14ac:dyDescent="0.15">
      <c r="A19" s="166" t="s">
        <v>81</v>
      </c>
      <c r="B19" s="167"/>
      <c r="C19" s="13">
        <f t="shared" si="1"/>
        <v>0</v>
      </c>
      <c r="D19" s="13">
        <f t="shared" si="1"/>
        <v>0</v>
      </c>
      <c r="E19" s="13">
        <f t="shared" si="1"/>
        <v>0</v>
      </c>
      <c r="F19" s="13">
        <f t="shared" si="1"/>
        <v>0</v>
      </c>
      <c r="I19" s="89"/>
      <c r="J19" s="89"/>
      <c r="K19" s="89"/>
      <c r="L19" s="89"/>
    </row>
    <row r="20" spans="1:12" s="10" customFormat="1" ht="27" customHeight="1" x14ac:dyDescent="0.15">
      <c r="A20" s="124" t="s">
        <v>146</v>
      </c>
      <c r="B20" s="124"/>
      <c r="C20" s="31"/>
      <c r="D20" s="31"/>
      <c r="E20" s="31"/>
      <c r="F20" s="31"/>
      <c r="I20" s="89"/>
      <c r="J20" s="89"/>
      <c r="K20" s="89"/>
      <c r="L20" s="89"/>
    </row>
    <row r="21" spans="1:12" ht="30" customHeight="1" x14ac:dyDescent="0.15"/>
    <row r="22" spans="1:12" ht="27" customHeight="1" x14ac:dyDescent="0.15">
      <c r="A22" s="1" t="s">
        <v>132</v>
      </c>
    </row>
    <row r="23" spans="1:12" ht="27" customHeight="1" x14ac:dyDescent="0.15">
      <c r="A23" s="168" t="s">
        <v>135</v>
      </c>
      <c r="B23" s="169"/>
      <c r="C23" s="64">
        <f>SUM(D23:F23)</f>
        <v>0</v>
      </c>
      <c r="D23" s="64">
        <f>SUM(D24:D25)</f>
        <v>0</v>
      </c>
      <c r="E23" s="64">
        <f>SUM(E24:E25)</f>
        <v>0</v>
      </c>
      <c r="F23" s="64">
        <f>SUM(F24:F25)</f>
        <v>0</v>
      </c>
      <c r="I23" s="8"/>
      <c r="J23" s="7"/>
      <c r="K23" s="7"/>
      <c r="L23" s="7"/>
    </row>
    <row r="24" spans="1:12" ht="27" customHeight="1" x14ac:dyDescent="0.15">
      <c r="A24" s="170" t="s">
        <v>130</v>
      </c>
      <c r="B24" s="171"/>
      <c r="C24" s="65">
        <f>SUM(D24:F24)</f>
        <v>0</v>
      </c>
      <c r="D24" s="90"/>
      <c r="E24" s="90"/>
      <c r="F24" s="90"/>
      <c r="I24" s="8"/>
      <c r="J24" s="7"/>
      <c r="K24" s="7"/>
      <c r="L24" s="7"/>
    </row>
    <row r="25" spans="1:12" ht="27" customHeight="1" x14ac:dyDescent="0.15">
      <c r="A25" s="172" t="s">
        <v>136</v>
      </c>
      <c r="B25" s="173"/>
      <c r="C25" s="67">
        <f>SUM(D25:F25)</f>
        <v>0</v>
      </c>
      <c r="D25" s="91"/>
      <c r="E25" s="91"/>
      <c r="F25" s="91"/>
      <c r="I25" s="8"/>
      <c r="J25" s="7"/>
      <c r="K25" s="7"/>
      <c r="L25" s="7"/>
    </row>
    <row r="26" spans="1:12" s="126" customFormat="1" ht="10.5" customHeight="1" x14ac:dyDescent="0.15">
      <c r="A26" s="124"/>
      <c r="B26" s="124"/>
      <c r="C26" s="31"/>
      <c r="D26" s="125"/>
      <c r="E26" s="125"/>
      <c r="F26" s="125"/>
      <c r="I26" s="127"/>
      <c r="J26" s="128"/>
      <c r="K26" s="128"/>
      <c r="L26" s="128"/>
    </row>
    <row r="27" spans="1:12" ht="27" customHeight="1" x14ac:dyDescent="0.15">
      <c r="A27" s="168" t="s">
        <v>138</v>
      </c>
      <c r="B27" s="169"/>
      <c r="C27" s="64">
        <f>SUM(D27:F27)</f>
        <v>0</v>
      </c>
      <c r="D27" s="64">
        <f>SUM(D28:D29)</f>
        <v>0</v>
      </c>
      <c r="E27" s="64">
        <f>SUM(E28:E29)</f>
        <v>0</v>
      </c>
      <c r="F27" s="64">
        <f>SUM(F28:F29)</f>
        <v>0</v>
      </c>
    </row>
    <row r="28" spans="1:12" ht="27" customHeight="1" x14ac:dyDescent="0.15">
      <c r="A28" s="170" t="s">
        <v>131</v>
      </c>
      <c r="B28" s="171"/>
      <c r="C28" s="65">
        <f>SUM(D28:F28)</f>
        <v>0</v>
      </c>
      <c r="D28" s="90"/>
      <c r="E28" s="90"/>
      <c r="F28" s="90"/>
    </row>
    <row r="29" spans="1:12" ht="27" customHeight="1" x14ac:dyDescent="0.15">
      <c r="A29" s="172" t="s">
        <v>137</v>
      </c>
      <c r="B29" s="173"/>
      <c r="C29" s="67">
        <f>SUM(D29:F29)</f>
        <v>0</v>
      </c>
      <c r="D29" s="91"/>
      <c r="E29" s="91"/>
      <c r="F29" s="91"/>
    </row>
  </sheetData>
  <mergeCells count="14">
    <mergeCell ref="A2:F2"/>
    <mergeCell ref="A8:B8"/>
    <mergeCell ref="A18:B18"/>
    <mergeCell ref="A12:B12"/>
    <mergeCell ref="A16:B16"/>
    <mergeCell ref="A17:B17"/>
    <mergeCell ref="D6:F6"/>
    <mergeCell ref="A19:B19"/>
    <mergeCell ref="A27:B27"/>
    <mergeCell ref="A28:B28"/>
    <mergeCell ref="A29:B29"/>
    <mergeCell ref="A23:B23"/>
    <mergeCell ref="A24:B24"/>
    <mergeCell ref="A25:B25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M54"/>
  <sheetViews>
    <sheetView showGridLines="0" zoomScale="85" zoomScaleNormal="85" workbookViewId="0">
      <selection activeCell="K53" sqref="K53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3" ht="19.5" customHeight="1" x14ac:dyDescent="0.15">
      <c r="K1" s="1"/>
      <c r="L1" s="18" t="s">
        <v>208</v>
      </c>
      <c r="M1" s="2"/>
    </row>
    <row r="2" spans="1:13" ht="19.5" customHeight="1" x14ac:dyDescent="0.15">
      <c r="A2" s="178" t="s">
        <v>216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3" s="21" customFormat="1" ht="16.5" customHeight="1" x14ac:dyDescent="0.15">
      <c r="B3" s="238"/>
      <c r="C3" s="238"/>
      <c r="D3" s="238"/>
      <c r="E3" s="238"/>
      <c r="F3" s="238"/>
      <c r="G3" s="238"/>
      <c r="H3" s="238"/>
      <c r="J3" s="239"/>
      <c r="K3" s="239"/>
      <c r="L3" s="239"/>
    </row>
    <row r="4" spans="1:13" s="21" customFormat="1" ht="18" customHeight="1" thickBot="1" x14ac:dyDescent="0.2">
      <c r="A4" s="201" t="s">
        <v>223</v>
      </c>
      <c r="B4" s="201"/>
      <c r="C4" s="201"/>
      <c r="D4" s="201"/>
      <c r="E4" s="201"/>
      <c r="F4" s="201"/>
      <c r="G4" s="201"/>
      <c r="H4" s="201"/>
      <c r="I4" s="201"/>
      <c r="J4" s="201"/>
      <c r="K4" s="194"/>
      <c r="L4" s="194"/>
    </row>
    <row r="5" spans="1:13" s="21" customFormat="1" ht="13.5" x14ac:dyDescent="0.15">
      <c r="A5" s="197" t="s">
        <v>102</v>
      </c>
      <c r="B5" s="197"/>
      <c r="C5" s="197"/>
      <c r="D5" s="197"/>
      <c r="E5" s="197"/>
      <c r="F5" s="197"/>
      <c r="G5" s="197"/>
      <c r="H5" s="197"/>
      <c r="I5" s="197"/>
      <c r="J5" s="198"/>
      <c r="K5" s="199" t="s">
        <v>60</v>
      </c>
      <c r="L5" s="200"/>
    </row>
    <row r="6" spans="1:13" s="21" customFormat="1" ht="13.5" x14ac:dyDescent="0.15">
      <c r="A6" s="22" t="s">
        <v>2</v>
      </c>
      <c r="B6" s="23"/>
      <c r="C6" s="23"/>
      <c r="D6" s="23"/>
      <c r="E6" s="23"/>
      <c r="F6" s="23"/>
      <c r="G6" s="23"/>
      <c r="H6" s="23"/>
      <c r="I6" s="23"/>
      <c r="J6" s="24"/>
      <c r="K6" s="79"/>
      <c r="L6" s="80">
        <f>SUM(K7:K35)</f>
        <v>0</v>
      </c>
    </row>
    <row r="7" spans="1:13" s="21" customFormat="1" ht="13.5" x14ac:dyDescent="0.15">
      <c r="A7" s="25" t="s">
        <v>3</v>
      </c>
      <c r="B7" s="26"/>
      <c r="C7" s="26"/>
      <c r="D7" s="27"/>
      <c r="E7" s="26"/>
      <c r="F7" s="26"/>
      <c r="G7" s="26"/>
      <c r="H7" s="26"/>
      <c r="I7" s="26"/>
      <c r="J7" s="27"/>
      <c r="K7" s="74">
        <f>ROUNDDOWN((J9+J10+J11+J12+J14+J15)/1000,0)</f>
        <v>0</v>
      </c>
      <c r="L7" s="81"/>
    </row>
    <row r="8" spans="1:13" s="21" customFormat="1" ht="13.5" x14ac:dyDescent="0.15">
      <c r="A8" s="28" t="s">
        <v>67</v>
      </c>
      <c r="B8" s="29"/>
      <c r="C8" s="30"/>
      <c r="D8" s="31"/>
      <c r="E8" s="30"/>
      <c r="F8" s="30"/>
      <c r="G8" s="30"/>
      <c r="H8" s="30"/>
      <c r="I8" s="30"/>
      <c r="J8" s="31"/>
      <c r="K8" s="74"/>
      <c r="L8" s="75"/>
    </row>
    <row r="9" spans="1:13" s="21" customFormat="1" ht="13.5" x14ac:dyDescent="0.15">
      <c r="A9" s="32"/>
      <c r="B9" s="30" t="s">
        <v>30</v>
      </c>
      <c r="C9" s="30"/>
      <c r="D9" s="31"/>
      <c r="E9" s="30"/>
      <c r="F9" s="30"/>
      <c r="G9" s="30"/>
      <c r="H9" s="30"/>
      <c r="I9" s="33" t="s">
        <v>52</v>
      </c>
      <c r="J9" s="31"/>
      <c r="K9" s="74"/>
      <c r="L9" s="75"/>
    </row>
    <row r="10" spans="1:13" s="21" customFormat="1" ht="13.5" x14ac:dyDescent="0.15">
      <c r="A10" s="32"/>
      <c r="B10" s="30" t="s">
        <v>31</v>
      </c>
      <c r="C10" s="30"/>
      <c r="D10" s="31"/>
      <c r="E10" s="30"/>
      <c r="F10" s="30"/>
      <c r="G10" s="30"/>
      <c r="H10" s="30"/>
      <c r="I10" s="33" t="s">
        <v>52</v>
      </c>
      <c r="J10" s="31"/>
      <c r="K10" s="74"/>
      <c r="L10" s="75"/>
    </row>
    <row r="11" spans="1:13" s="21" customFormat="1" ht="13.5" x14ac:dyDescent="0.15">
      <c r="A11" s="32"/>
      <c r="B11" s="30" t="s">
        <v>32</v>
      </c>
      <c r="C11" s="30"/>
      <c r="D11" s="31"/>
      <c r="E11" s="30"/>
      <c r="F11" s="30"/>
      <c r="G11" s="30"/>
      <c r="H11" s="30"/>
      <c r="I11" s="33" t="s">
        <v>52</v>
      </c>
      <c r="J11" s="31"/>
      <c r="K11" s="74"/>
      <c r="L11" s="75"/>
    </row>
    <row r="12" spans="1:13" s="21" customFormat="1" ht="13.5" x14ac:dyDescent="0.15">
      <c r="A12" s="32"/>
      <c r="B12" s="30" t="s">
        <v>33</v>
      </c>
      <c r="C12" s="30"/>
      <c r="D12" s="31"/>
      <c r="E12" s="30"/>
      <c r="F12" s="30"/>
      <c r="G12" s="30"/>
      <c r="H12" s="30"/>
      <c r="I12" s="33" t="s">
        <v>52</v>
      </c>
      <c r="J12" s="31"/>
      <c r="K12" s="74"/>
      <c r="L12" s="75"/>
    </row>
    <row r="13" spans="1:13" s="21" customFormat="1" ht="13.5" x14ac:dyDescent="0.15">
      <c r="A13" s="32" t="s">
        <v>68</v>
      </c>
      <c r="B13" s="30"/>
      <c r="C13" s="30"/>
      <c r="D13" s="31"/>
      <c r="E13" s="30"/>
      <c r="F13" s="30"/>
      <c r="G13" s="30"/>
      <c r="H13" s="30"/>
      <c r="I13" s="30"/>
      <c r="J13" s="31"/>
      <c r="K13" s="74"/>
      <c r="L13" s="75"/>
    </row>
    <row r="14" spans="1:13" s="21" customFormat="1" ht="13.5" x14ac:dyDescent="0.15">
      <c r="A14" s="32"/>
      <c r="B14" s="30" t="s">
        <v>35</v>
      </c>
      <c r="C14" s="30"/>
      <c r="D14" s="31"/>
      <c r="E14" s="30"/>
      <c r="F14" s="30"/>
      <c r="G14" s="30"/>
      <c r="H14" s="30"/>
      <c r="I14" s="33" t="s">
        <v>52</v>
      </c>
      <c r="J14" s="31"/>
      <c r="K14" s="74"/>
      <c r="L14" s="75"/>
    </row>
    <row r="15" spans="1:13" s="21" customFormat="1" ht="13.5" x14ac:dyDescent="0.15">
      <c r="A15" s="32"/>
      <c r="B15" s="30" t="s">
        <v>36</v>
      </c>
      <c r="C15" s="30"/>
      <c r="D15" s="31"/>
      <c r="E15" s="30"/>
      <c r="F15" s="30"/>
      <c r="G15" s="30"/>
      <c r="H15" s="30"/>
      <c r="I15" s="33" t="s">
        <v>52</v>
      </c>
      <c r="J15" s="31"/>
      <c r="K15" s="74"/>
      <c r="L15" s="75"/>
    </row>
    <row r="16" spans="1:13" s="34" customFormat="1" ht="13.5" x14ac:dyDescent="0.15">
      <c r="A16" s="25" t="s">
        <v>4</v>
      </c>
      <c r="B16" s="26"/>
      <c r="C16" s="26"/>
      <c r="D16" s="27"/>
      <c r="E16" s="26"/>
      <c r="F16" s="26"/>
      <c r="G16" s="26"/>
      <c r="H16" s="26"/>
      <c r="I16" s="26"/>
      <c r="J16" s="27"/>
      <c r="K16" s="74">
        <f>ROUNDDOWN((J17+J18+J19)/1000,0)</f>
        <v>0</v>
      </c>
      <c r="L16" s="81"/>
    </row>
    <row r="17" spans="1:12" s="21" customFormat="1" ht="13.5" x14ac:dyDescent="0.15">
      <c r="A17" s="32" t="s">
        <v>75</v>
      </c>
      <c r="B17" s="26" t="s">
        <v>103</v>
      </c>
      <c r="C17" s="30" t="s">
        <v>109</v>
      </c>
      <c r="D17" s="31"/>
      <c r="E17" s="30" t="s">
        <v>48</v>
      </c>
      <c r="F17" s="30" t="s">
        <v>49</v>
      </c>
      <c r="G17" s="30"/>
      <c r="H17" s="30" t="s">
        <v>54</v>
      </c>
      <c r="I17" s="33" t="s">
        <v>87</v>
      </c>
      <c r="J17" s="31">
        <f>D17*G17</f>
        <v>0</v>
      </c>
      <c r="K17" s="76"/>
      <c r="L17" s="75"/>
    </row>
    <row r="18" spans="1:12" s="21" customFormat="1" ht="13.5" x14ac:dyDescent="0.15">
      <c r="A18" s="32"/>
      <c r="B18" s="26" t="s">
        <v>104</v>
      </c>
      <c r="C18" s="30" t="s">
        <v>109</v>
      </c>
      <c r="D18" s="31"/>
      <c r="E18" s="30" t="s">
        <v>48</v>
      </c>
      <c r="F18" s="30" t="s">
        <v>49</v>
      </c>
      <c r="G18" s="30"/>
      <c r="H18" s="30" t="s">
        <v>53</v>
      </c>
      <c r="I18" s="33" t="s">
        <v>87</v>
      </c>
      <c r="J18" s="31">
        <f>D18*G18</f>
        <v>0</v>
      </c>
      <c r="K18" s="74"/>
      <c r="L18" s="75"/>
    </row>
    <row r="19" spans="1:12" s="21" customFormat="1" ht="13.5" x14ac:dyDescent="0.15">
      <c r="A19" s="32" t="s">
        <v>76</v>
      </c>
      <c r="B19" s="26" t="s">
        <v>88</v>
      </c>
      <c r="C19" s="30"/>
      <c r="D19" s="31"/>
      <c r="E19" s="30"/>
      <c r="F19" s="30"/>
      <c r="G19" s="30"/>
      <c r="H19" s="30"/>
      <c r="I19" s="33" t="s">
        <v>52</v>
      </c>
      <c r="J19" s="31"/>
      <c r="K19" s="74"/>
      <c r="L19" s="75"/>
    </row>
    <row r="20" spans="1:12" s="21" customFormat="1" ht="13.5" x14ac:dyDescent="0.15">
      <c r="A20" s="32"/>
      <c r="B20" s="26"/>
      <c r="C20" s="30"/>
      <c r="D20" s="31"/>
      <c r="E20" s="30"/>
      <c r="F20" s="30"/>
      <c r="G20" s="30"/>
      <c r="H20" s="30"/>
      <c r="I20" s="33"/>
      <c r="J20" s="31"/>
      <c r="K20" s="74"/>
      <c r="L20" s="75"/>
    </row>
    <row r="21" spans="1:12" s="34" customFormat="1" ht="13.5" x14ac:dyDescent="0.15">
      <c r="A21" s="25" t="s">
        <v>5</v>
      </c>
      <c r="B21" s="26"/>
      <c r="C21" s="26"/>
      <c r="D21" s="27"/>
      <c r="E21" s="26"/>
      <c r="F21" s="26"/>
      <c r="G21" s="26"/>
      <c r="H21" s="26"/>
      <c r="I21" s="26"/>
      <c r="J21" s="27"/>
      <c r="K21" s="74">
        <f>ROUNDDOWN((J22+J23+J24)/1000,0)</f>
        <v>0</v>
      </c>
      <c r="L21" s="82"/>
    </row>
    <row r="22" spans="1:12" s="21" customFormat="1" ht="13.5" x14ac:dyDescent="0.15">
      <c r="A22" s="32" t="s">
        <v>38</v>
      </c>
      <c r="B22" s="26" t="s">
        <v>37</v>
      </c>
      <c r="C22" s="30"/>
      <c r="D22" s="31"/>
      <c r="E22" s="30"/>
      <c r="F22" s="30"/>
      <c r="G22" s="30"/>
      <c r="H22" s="30"/>
      <c r="I22" s="33" t="s">
        <v>52</v>
      </c>
      <c r="J22" s="31"/>
      <c r="K22" s="74"/>
      <c r="L22" s="75"/>
    </row>
    <row r="23" spans="1:12" s="21" customFormat="1" ht="13.5" x14ac:dyDescent="0.15">
      <c r="A23" s="32"/>
      <c r="B23" s="26" t="s">
        <v>105</v>
      </c>
      <c r="C23" s="30"/>
      <c r="D23" s="31"/>
      <c r="E23" s="30"/>
      <c r="F23" s="30"/>
      <c r="G23" s="30"/>
      <c r="H23" s="30"/>
      <c r="I23" s="33" t="s">
        <v>52</v>
      </c>
      <c r="J23" s="31"/>
      <c r="K23" s="74"/>
      <c r="L23" s="75"/>
    </row>
    <row r="24" spans="1:12" s="21" customFormat="1" ht="13.5" x14ac:dyDescent="0.15">
      <c r="A24" s="32" t="s">
        <v>40</v>
      </c>
      <c r="B24" s="26" t="s">
        <v>105</v>
      </c>
      <c r="C24" s="30"/>
      <c r="D24" s="31"/>
      <c r="E24" s="30"/>
      <c r="F24" s="30"/>
      <c r="G24" s="30"/>
      <c r="H24" s="30"/>
      <c r="I24" s="33" t="s">
        <v>52</v>
      </c>
      <c r="J24" s="31"/>
      <c r="K24" s="74"/>
      <c r="L24" s="75"/>
    </row>
    <row r="25" spans="1:12" s="21" customFormat="1" ht="13.5" x14ac:dyDescent="0.15">
      <c r="A25" s="32"/>
      <c r="B25" s="30"/>
      <c r="C25" s="30"/>
      <c r="D25" s="31"/>
      <c r="E25" s="30"/>
      <c r="F25" s="30"/>
      <c r="G25" s="30"/>
      <c r="H25" s="30"/>
      <c r="I25" s="30"/>
      <c r="J25" s="31"/>
      <c r="K25" s="76"/>
      <c r="L25" s="75"/>
    </row>
    <row r="26" spans="1:12" s="34" customFormat="1" ht="13.5" x14ac:dyDescent="0.15">
      <c r="A26" s="25" t="s">
        <v>6</v>
      </c>
      <c r="B26" s="26"/>
      <c r="C26" s="26"/>
      <c r="D26" s="27"/>
      <c r="E26" s="26"/>
      <c r="F26" s="26"/>
      <c r="G26" s="26"/>
      <c r="H26" s="26"/>
      <c r="I26" s="26"/>
      <c r="J26" s="27"/>
      <c r="K26" s="74">
        <f>ROUNDDOWN((J27+J28+J29+J30+J31+J32+J33+J34)/1000,0)</f>
        <v>0</v>
      </c>
      <c r="L26" s="81"/>
    </row>
    <row r="27" spans="1:12" s="21" customFormat="1" ht="13.5" x14ac:dyDescent="0.15">
      <c r="A27" s="32" t="s">
        <v>69</v>
      </c>
      <c r="B27" s="30" t="s">
        <v>41</v>
      </c>
      <c r="C27" s="30"/>
      <c r="D27" s="31"/>
      <c r="E27" s="30"/>
      <c r="F27" s="30"/>
      <c r="G27" s="30"/>
      <c r="H27" s="30"/>
      <c r="I27" s="33" t="s">
        <v>52</v>
      </c>
      <c r="J27" s="31"/>
      <c r="K27" s="74"/>
      <c r="L27" s="75"/>
    </row>
    <row r="28" spans="1:12" s="21" customFormat="1" ht="13.5" x14ac:dyDescent="0.15">
      <c r="A28" s="32" t="s">
        <v>70</v>
      </c>
      <c r="B28" s="30" t="s">
        <v>61</v>
      </c>
      <c r="C28" s="30"/>
      <c r="D28" s="31"/>
      <c r="E28" s="30"/>
      <c r="F28" s="30"/>
      <c r="G28" s="30"/>
      <c r="H28" s="30"/>
      <c r="I28" s="33" t="s">
        <v>52</v>
      </c>
      <c r="J28" s="31"/>
      <c r="K28" s="74"/>
      <c r="L28" s="75"/>
    </row>
    <row r="29" spans="1:12" s="21" customFormat="1" ht="13.5" x14ac:dyDescent="0.15">
      <c r="A29" s="32" t="s">
        <v>71</v>
      </c>
      <c r="B29" s="30" t="s">
        <v>144</v>
      </c>
      <c r="C29" s="30"/>
      <c r="D29" s="31"/>
      <c r="E29" s="30"/>
      <c r="F29" s="30"/>
      <c r="G29" s="30"/>
      <c r="H29" s="30"/>
      <c r="I29" s="33" t="s">
        <v>52</v>
      </c>
      <c r="J29" s="31"/>
      <c r="K29" s="74"/>
      <c r="L29" s="75"/>
    </row>
    <row r="30" spans="1:12" s="21" customFormat="1" ht="13.5" x14ac:dyDescent="0.15">
      <c r="A30" s="32" t="s">
        <v>72</v>
      </c>
      <c r="B30" s="26" t="s">
        <v>63</v>
      </c>
      <c r="C30" s="30"/>
      <c r="D30" s="31"/>
      <c r="E30" s="30"/>
      <c r="F30" s="30"/>
      <c r="G30" s="30"/>
      <c r="H30" s="30"/>
      <c r="I30" s="33" t="s">
        <v>52</v>
      </c>
      <c r="J30" s="31"/>
      <c r="K30" s="74"/>
      <c r="L30" s="75"/>
    </row>
    <row r="31" spans="1:12" s="21" customFormat="1" ht="13.5" x14ac:dyDescent="0.15">
      <c r="A31" s="32" t="s">
        <v>73</v>
      </c>
      <c r="B31" s="26" t="s">
        <v>64</v>
      </c>
      <c r="C31" s="30"/>
      <c r="D31" s="31"/>
      <c r="E31" s="30"/>
      <c r="F31" s="30"/>
      <c r="G31" s="30"/>
      <c r="H31" s="30"/>
      <c r="I31" s="33" t="s">
        <v>52</v>
      </c>
      <c r="J31" s="31"/>
      <c r="K31" s="74"/>
      <c r="L31" s="75"/>
    </row>
    <row r="32" spans="1:12" s="21" customFormat="1" ht="13.5" x14ac:dyDescent="0.15">
      <c r="A32" s="32" t="s">
        <v>74</v>
      </c>
      <c r="B32" s="30" t="s">
        <v>47</v>
      </c>
      <c r="C32" s="30" t="s">
        <v>109</v>
      </c>
      <c r="D32" s="31"/>
      <c r="E32" s="30" t="s">
        <v>48</v>
      </c>
      <c r="F32" s="30" t="s">
        <v>49</v>
      </c>
      <c r="G32" s="30"/>
      <c r="H32" s="30" t="s">
        <v>54</v>
      </c>
      <c r="I32" s="33" t="s">
        <v>52</v>
      </c>
      <c r="J32" s="31">
        <f>D32*G32</f>
        <v>0</v>
      </c>
      <c r="K32" s="74"/>
      <c r="L32" s="75"/>
    </row>
    <row r="33" spans="1:12" s="21" customFormat="1" ht="13.5" x14ac:dyDescent="0.15">
      <c r="A33" s="32"/>
      <c r="B33" s="30" t="s">
        <v>34</v>
      </c>
      <c r="C33" s="30"/>
      <c r="D33" s="31"/>
      <c r="E33" s="30"/>
      <c r="F33" s="30"/>
      <c r="G33" s="30"/>
      <c r="H33" s="30"/>
      <c r="I33" s="33" t="s">
        <v>52</v>
      </c>
      <c r="J33" s="31"/>
      <c r="K33" s="74"/>
      <c r="L33" s="75"/>
    </row>
    <row r="34" spans="1:12" s="21" customFormat="1" ht="13.5" x14ac:dyDescent="0.15">
      <c r="A34" s="32"/>
      <c r="B34" s="26" t="s">
        <v>65</v>
      </c>
      <c r="C34" s="30"/>
      <c r="D34" s="31"/>
      <c r="E34" s="30"/>
      <c r="F34" s="30"/>
      <c r="G34" s="30"/>
      <c r="H34" s="30"/>
      <c r="I34" s="33" t="s">
        <v>52</v>
      </c>
      <c r="J34" s="31"/>
      <c r="K34" s="74"/>
      <c r="L34" s="75"/>
    </row>
    <row r="35" spans="1:12" s="21" customFormat="1" ht="13.5" x14ac:dyDescent="0.15">
      <c r="A35" s="32"/>
      <c r="B35" s="30"/>
      <c r="C35" s="30"/>
      <c r="D35" s="31"/>
      <c r="E35" s="30"/>
      <c r="F35" s="30"/>
      <c r="G35" s="30"/>
      <c r="H35" s="30"/>
      <c r="I35" s="33"/>
      <c r="J35" s="31"/>
      <c r="K35" s="74"/>
      <c r="L35" s="75"/>
    </row>
    <row r="36" spans="1:12" s="21" customFormat="1" ht="13.5" x14ac:dyDescent="0.15">
      <c r="A36" s="191" t="s">
        <v>92</v>
      </c>
      <c r="B36" s="192"/>
      <c r="C36" s="35"/>
      <c r="D36" s="36">
        <f>SUM(L6)*1000</f>
        <v>0</v>
      </c>
      <c r="E36" s="35" t="s">
        <v>48</v>
      </c>
      <c r="F36" s="35" t="s">
        <v>49</v>
      </c>
      <c r="G36" s="35">
        <v>15</v>
      </c>
      <c r="H36" s="35" t="s">
        <v>58</v>
      </c>
      <c r="I36" s="37" t="s">
        <v>52</v>
      </c>
      <c r="J36" s="36">
        <f>D36*G36%</f>
        <v>0</v>
      </c>
      <c r="K36" s="77"/>
      <c r="L36" s="78">
        <f>ROUNDDOWN((J36)/1000,0)</f>
        <v>0</v>
      </c>
    </row>
    <row r="37" spans="1:12" s="21" customFormat="1" ht="14.25" thickBot="1" x14ac:dyDescent="0.2">
      <c r="A37" s="229" t="s">
        <v>90</v>
      </c>
      <c r="B37" s="230"/>
      <c r="C37" s="230"/>
      <c r="D37" s="230"/>
      <c r="E37" s="230"/>
      <c r="F37" s="230"/>
      <c r="G37" s="230"/>
      <c r="H37" s="230"/>
      <c r="I37" s="230"/>
      <c r="J37" s="231"/>
      <c r="K37" s="83"/>
      <c r="L37" s="84">
        <f>L6+L36</f>
        <v>0</v>
      </c>
    </row>
    <row r="38" spans="1:12" s="21" customFormat="1" ht="13.5" x14ac:dyDescent="0.15">
      <c r="A38" s="38" t="s">
        <v>119</v>
      </c>
      <c r="B38" s="39"/>
      <c r="C38" s="39"/>
      <c r="D38" s="39"/>
      <c r="E38" s="39"/>
      <c r="F38" s="39"/>
      <c r="G38" s="39"/>
      <c r="H38" s="39"/>
      <c r="I38" s="39"/>
      <c r="J38" s="39"/>
      <c r="K38" s="227">
        <f>L37*1000</f>
        <v>0</v>
      </c>
      <c r="L38" s="228"/>
    </row>
    <row r="39" spans="1:12" s="21" customFormat="1" ht="13.5" x14ac:dyDescent="0.15">
      <c r="A39" s="40" t="s">
        <v>121</v>
      </c>
      <c r="B39" s="41"/>
      <c r="C39" s="42"/>
      <c r="D39" s="42"/>
      <c r="E39" s="42"/>
      <c r="F39" s="42"/>
      <c r="G39" s="42"/>
      <c r="H39" s="42"/>
      <c r="I39" s="42"/>
      <c r="J39" s="43"/>
      <c r="K39" s="232">
        <f>ROUNDDOWN(L37*1000*(0.1/1.1),0)</f>
        <v>0</v>
      </c>
      <c r="L39" s="233"/>
    </row>
    <row r="40" spans="1:12" s="30" customFormat="1" ht="13.5" x14ac:dyDescent="0.15">
      <c r="B40" s="44"/>
      <c r="D40" s="31"/>
      <c r="J40" s="31"/>
    </row>
    <row r="41" spans="1:12" s="21" customFormat="1" ht="13.5" x14ac:dyDescent="0.15">
      <c r="A41" s="197" t="s">
        <v>101</v>
      </c>
      <c r="B41" s="197"/>
      <c r="C41" s="197"/>
      <c r="D41" s="197"/>
      <c r="E41" s="197"/>
      <c r="F41" s="197"/>
      <c r="G41" s="197"/>
      <c r="H41" s="197"/>
      <c r="I41" s="197"/>
      <c r="J41" s="197"/>
      <c r="K41" s="197" t="s">
        <v>94</v>
      </c>
      <c r="L41" s="197"/>
    </row>
    <row r="42" spans="1:12" s="21" customFormat="1" ht="13.5" x14ac:dyDescent="0.15">
      <c r="A42" s="45" t="s">
        <v>8</v>
      </c>
      <c r="B42" s="35"/>
      <c r="C42" s="35"/>
      <c r="D42" s="36"/>
      <c r="E42" s="35"/>
      <c r="F42" s="35"/>
      <c r="G42" s="35"/>
      <c r="H42" s="35"/>
      <c r="I42" s="35"/>
      <c r="J42" s="46"/>
      <c r="K42" s="236">
        <f>SUM(K43:K47)</f>
        <v>0</v>
      </c>
      <c r="L42" s="237"/>
    </row>
    <row r="43" spans="1:12" s="21" customFormat="1" ht="13.5" x14ac:dyDescent="0.15">
      <c r="A43" s="32" t="s">
        <v>26</v>
      </c>
      <c r="B43" s="30"/>
      <c r="C43" s="30"/>
      <c r="D43" s="31"/>
      <c r="E43" s="30"/>
      <c r="F43" s="30"/>
      <c r="G43" s="30"/>
      <c r="H43" s="30"/>
      <c r="I43" s="30"/>
      <c r="J43" s="47"/>
      <c r="K43" s="48">
        <f>SUM(J44:J45)</f>
        <v>0</v>
      </c>
      <c r="L43" s="49"/>
    </row>
    <row r="44" spans="1:12" s="21" customFormat="1" ht="13.5" x14ac:dyDescent="0.15">
      <c r="A44" s="32"/>
      <c r="B44" s="27" t="s">
        <v>46</v>
      </c>
      <c r="C44" s="27"/>
      <c r="D44" s="31"/>
      <c r="E44" s="30"/>
      <c r="F44" s="30"/>
      <c r="G44" s="30"/>
      <c r="H44" s="30"/>
      <c r="I44" s="33" t="s">
        <v>52</v>
      </c>
      <c r="J44" s="47"/>
      <c r="K44" s="32"/>
      <c r="L44" s="50"/>
    </row>
    <row r="45" spans="1:12" s="21" customFormat="1" ht="13.5" x14ac:dyDescent="0.15">
      <c r="A45" s="32"/>
      <c r="B45" s="27" t="s">
        <v>45</v>
      </c>
      <c r="C45" s="27"/>
      <c r="D45" s="31"/>
      <c r="E45" s="30"/>
      <c r="F45" s="30"/>
      <c r="G45" s="30"/>
      <c r="H45" s="30"/>
      <c r="I45" s="33" t="s">
        <v>52</v>
      </c>
      <c r="J45" s="47"/>
      <c r="K45" s="32"/>
      <c r="L45" s="50"/>
    </row>
    <row r="46" spans="1:12" s="21" customFormat="1" ht="13.5" x14ac:dyDescent="0.15">
      <c r="A46" s="32" t="s">
        <v>27</v>
      </c>
      <c r="B46" s="30"/>
      <c r="C46" s="30"/>
      <c r="D46" s="31"/>
      <c r="E46" s="30"/>
      <c r="F46" s="30"/>
      <c r="G46" s="30"/>
      <c r="H46" s="30"/>
      <c r="I46" s="30"/>
      <c r="J46" s="47"/>
      <c r="K46" s="48">
        <f>J47</f>
        <v>0</v>
      </c>
      <c r="L46" s="49"/>
    </row>
    <row r="47" spans="1:12" s="21" customFormat="1" ht="13.5" x14ac:dyDescent="0.15">
      <c r="A47" s="32"/>
      <c r="B47" s="27" t="s">
        <v>93</v>
      </c>
      <c r="C47" s="27"/>
      <c r="D47" s="31"/>
      <c r="E47" s="30"/>
      <c r="F47" s="30"/>
      <c r="G47" s="30"/>
      <c r="H47" s="30"/>
      <c r="I47" s="33" t="s">
        <v>52</v>
      </c>
      <c r="J47" s="47"/>
      <c r="K47" s="51"/>
      <c r="L47" s="50"/>
    </row>
    <row r="48" spans="1:12" s="21" customFormat="1" ht="13.5" x14ac:dyDescent="0.15">
      <c r="A48" s="52"/>
      <c r="B48" s="41"/>
      <c r="C48" s="41"/>
      <c r="D48" s="53"/>
      <c r="E48" s="41"/>
      <c r="F48" s="41"/>
      <c r="G48" s="41"/>
      <c r="H48" s="41"/>
      <c r="I48" s="41"/>
      <c r="J48" s="54"/>
      <c r="K48" s="52"/>
      <c r="L48" s="55"/>
    </row>
    <row r="49" spans="1:12" s="21" customFormat="1" ht="13.5" x14ac:dyDescent="0.15">
      <c r="A49" s="56" t="s">
        <v>133</v>
      </c>
      <c r="B49" s="57"/>
      <c r="C49" s="58"/>
      <c r="D49" s="58"/>
      <c r="E49" s="58"/>
      <c r="F49" s="58"/>
      <c r="G49" s="58"/>
      <c r="H49" s="58"/>
      <c r="I49" s="58"/>
      <c r="J49" s="59"/>
      <c r="K49" s="240">
        <f>ROUNDDOWN(K42*(0.1/1.1),0)</f>
        <v>0</v>
      </c>
      <c r="L49" s="241"/>
    </row>
    <row r="50" spans="1:12" s="30" customFormat="1" ht="13.5" x14ac:dyDescent="0.15">
      <c r="B50" s="29"/>
      <c r="C50" s="29"/>
      <c r="D50" s="29"/>
      <c r="E50" s="29"/>
      <c r="F50" s="29"/>
      <c r="G50" s="29"/>
      <c r="H50" s="29"/>
      <c r="I50" s="29"/>
      <c r="J50" s="29"/>
      <c r="K50" s="60"/>
      <c r="L50" s="60"/>
    </row>
    <row r="51" spans="1:12" s="21" customFormat="1" ht="13.5" x14ac:dyDescent="0.15">
      <c r="A51" s="198" t="s">
        <v>120</v>
      </c>
      <c r="B51" s="234"/>
      <c r="C51" s="234"/>
      <c r="D51" s="234"/>
      <c r="E51" s="234"/>
      <c r="F51" s="234"/>
      <c r="G51" s="234"/>
      <c r="H51" s="234"/>
      <c r="I51" s="234"/>
      <c r="J51" s="235"/>
      <c r="K51" s="242">
        <f>K38+K42</f>
        <v>0</v>
      </c>
      <c r="L51" s="243"/>
    </row>
    <row r="52" spans="1:12" s="21" customFormat="1" ht="13.5" x14ac:dyDescent="0.15">
      <c r="A52" s="198" t="s">
        <v>122</v>
      </c>
      <c r="B52" s="234"/>
      <c r="C52" s="234"/>
      <c r="D52" s="234"/>
      <c r="E52" s="234"/>
      <c r="F52" s="234"/>
      <c r="G52" s="234"/>
      <c r="H52" s="234"/>
      <c r="I52" s="234"/>
      <c r="J52" s="235"/>
      <c r="K52" s="240">
        <f>K39+K49</f>
        <v>0</v>
      </c>
      <c r="L52" s="241"/>
    </row>
    <row r="53" spans="1:12" ht="3.75" customHeight="1" x14ac:dyDescent="0.15"/>
    <row r="54" spans="1:12" ht="19.5" customHeight="1" x14ac:dyDescent="0.15">
      <c r="B54" s="3"/>
    </row>
  </sheetData>
  <mergeCells count="18">
    <mergeCell ref="K49:L49"/>
    <mergeCell ref="K51:L51"/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C12" sqref="C1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7" t="s">
        <v>115</v>
      </c>
    </row>
    <row r="2" spans="1:5" ht="19.5" x14ac:dyDescent="0.15">
      <c r="A2" s="174" t="s">
        <v>198</v>
      </c>
      <c r="B2" s="174"/>
      <c r="C2" s="174"/>
      <c r="D2" s="174"/>
      <c r="E2" s="174"/>
    </row>
    <row r="3" spans="1:5" s="3" customFormat="1" ht="19.5" x14ac:dyDescent="0.15">
      <c r="A3" s="85"/>
      <c r="B3" s="85"/>
      <c r="C3" s="85"/>
      <c r="D3" s="85"/>
      <c r="E3" s="85"/>
    </row>
    <row r="4" spans="1:5" s="10" customFormat="1" ht="19.5" customHeight="1" x14ac:dyDescent="0.15">
      <c r="A4" s="10" t="s">
        <v>0</v>
      </c>
    </row>
    <row r="5" spans="1:5" s="21" customFormat="1" ht="19.5" customHeight="1" x14ac:dyDescent="0.15">
      <c r="A5" s="10" t="s">
        <v>134</v>
      </c>
    </row>
    <row r="6" spans="1:5" s="21" customFormat="1" ht="19.5" customHeight="1" x14ac:dyDescent="0.15">
      <c r="A6" s="21" t="s">
        <v>77</v>
      </c>
    </row>
    <row r="7" spans="1:5" s="21" customFormat="1" ht="22.5" customHeight="1" x14ac:dyDescent="0.15">
      <c r="E7" s="61" t="s">
        <v>11</v>
      </c>
    </row>
    <row r="8" spans="1:5" s="63" customFormat="1" ht="22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22.5" customHeight="1" x14ac:dyDescent="0.15">
      <c r="A9" s="64" t="s">
        <v>12</v>
      </c>
      <c r="B9" s="64">
        <f>SUM(C9:E9)</f>
        <v>0</v>
      </c>
      <c r="C9" s="64">
        <f>SUM(C10:C12)</f>
        <v>0</v>
      </c>
      <c r="D9" s="64">
        <f>SUM(D10:D12)</f>
        <v>0</v>
      </c>
      <c r="E9" s="64">
        <f>SUM(E10:E12)</f>
        <v>0</v>
      </c>
    </row>
    <row r="10" spans="1:5" s="10" customFormat="1" ht="22.5" customHeight="1" x14ac:dyDescent="0.15">
      <c r="A10" s="65" t="s">
        <v>13</v>
      </c>
      <c r="B10" s="65">
        <f>SUM(C10:E10)</f>
        <v>0</v>
      </c>
      <c r="C10" s="65"/>
      <c r="D10" s="65"/>
      <c r="E10" s="65"/>
    </row>
    <row r="11" spans="1:5" s="10" customFormat="1" ht="22.5" customHeight="1" x14ac:dyDescent="0.15">
      <c r="A11" s="65" t="s">
        <v>14</v>
      </c>
      <c r="B11" s="65">
        <f>SUM(C11:E11)</f>
        <v>0</v>
      </c>
      <c r="C11" s="65"/>
      <c r="D11" s="65"/>
      <c r="E11" s="65"/>
    </row>
    <row r="12" spans="1:5" s="10" customFormat="1" ht="22.5" customHeight="1" x14ac:dyDescent="0.15">
      <c r="A12" s="67" t="s">
        <v>15</v>
      </c>
      <c r="B12" s="67">
        <f t="shared" ref="B12:B19" si="0">SUM(C12:E12)</f>
        <v>0</v>
      </c>
      <c r="C12" s="67"/>
      <c r="D12" s="67"/>
      <c r="E12" s="67"/>
    </row>
    <row r="13" spans="1:5" s="10" customFormat="1" ht="22.5" customHeight="1" x14ac:dyDescent="0.15">
      <c r="A13" s="64" t="s">
        <v>16</v>
      </c>
      <c r="B13" s="64">
        <f t="shared" si="0"/>
        <v>0</v>
      </c>
      <c r="C13" s="64">
        <f>SUM(C14:C15)</f>
        <v>0</v>
      </c>
      <c r="D13" s="64">
        <f>SUM(D14:D15)</f>
        <v>0</v>
      </c>
      <c r="E13" s="64">
        <f>SUM(E14:E15)</f>
        <v>0</v>
      </c>
    </row>
    <row r="14" spans="1:5" s="10" customFormat="1" ht="22.5" customHeight="1" x14ac:dyDescent="0.15">
      <c r="A14" s="65" t="s">
        <v>17</v>
      </c>
      <c r="B14" s="65">
        <f t="shared" si="0"/>
        <v>0</v>
      </c>
      <c r="C14" s="65"/>
      <c r="D14" s="65"/>
      <c r="E14" s="65"/>
    </row>
    <row r="15" spans="1:5" s="10" customFormat="1" ht="22.5" customHeight="1" x14ac:dyDescent="0.15">
      <c r="A15" s="67" t="s">
        <v>18</v>
      </c>
      <c r="B15" s="67">
        <f t="shared" si="0"/>
        <v>0</v>
      </c>
      <c r="C15" s="67"/>
      <c r="D15" s="67"/>
      <c r="E15" s="67"/>
    </row>
    <row r="16" spans="1:5" s="10" customFormat="1" ht="22.5" customHeight="1" x14ac:dyDescent="0.15">
      <c r="A16" s="65" t="s">
        <v>19</v>
      </c>
      <c r="B16" s="65">
        <f t="shared" si="0"/>
        <v>0</v>
      </c>
      <c r="C16" s="65">
        <f>SUM(C17:C20)</f>
        <v>0</v>
      </c>
      <c r="D16" s="65">
        <f>SUM(D17:D20)</f>
        <v>0</v>
      </c>
      <c r="E16" s="65">
        <f>SUM(E17:E20)</f>
        <v>0</v>
      </c>
    </row>
    <row r="17" spans="1:5" s="10" customFormat="1" ht="22.5" customHeight="1" x14ac:dyDescent="0.15">
      <c r="A17" s="65" t="s">
        <v>20</v>
      </c>
      <c r="B17" s="65">
        <f t="shared" si="0"/>
        <v>0</v>
      </c>
      <c r="C17" s="65"/>
      <c r="D17" s="65"/>
      <c r="E17" s="65"/>
    </row>
    <row r="18" spans="1:5" s="10" customFormat="1" ht="22.5" customHeight="1" x14ac:dyDescent="0.15">
      <c r="A18" s="65" t="s">
        <v>21</v>
      </c>
      <c r="B18" s="65">
        <f t="shared" si="0"/>
        <v>0</v>
      </c>
      <c r="C18" s="65"/>
      <c r="D18" s="65"/>
      <c r="E18" s="65"/>
    </row>
    <row r="19" spans="1:5" s="10" customFormat="1" ht="22.5" customHeight="1" x14ac:dyDescent="0.15">
      <c r="A19" s="65" t="s">
        <v>22</v>
      </c>
      <c r="B19" s="65">
        <f t="shared" si="0"/>
        <v>0</v>
      </c>
      <c r="C19" s="65"/>
      <c r="D19" s="65"/>
      <c r="E19" s="65"/>
    </row>
    <row r="20" spans="1:5" s="10" customFormat="1" ht="22.5" customHeight="1" x14ac:dyDescent="0.15">
      <c r="A20" s="65" t="s">
        <v>23</v>
      </c>
      <c r="B20" s="65">
        <f t="shared" ref="B20:B26" si="1">SUM(C20:E20)</f>
        <v>0</v>
      </c>
      <c r="C20" s="65"/>
      <c r="D20" s="65"/>
      <c r="E20" s="65"/>
    </row>
    <row r="21" spans="1:5" s="10" customFormat="1" ht="22.5" customHeight="1" x14ac:dyDescent="0.15">
      <c r="A21" s="86" t="s">
        <v>78</v>
      </c>
      <c r="B21" s="15">
        <f t="shared" si="1"/>
        <v>0</v>
      </c>
      <c r="C21" s="15">
        <f>SUM(C9,C13,C16)</f>
        <v>0</v>
      </c>
      <c r="D21" s="15">
        <f>SUM(D9,D13,D16)</f>
        <v>0</v>
      </c>
      <c r="E21" s="15">
        <f>SUM(E9,E13,E16)</f>
        <v>0</v>
      </c>
    </row>
    <row r="22" spans="1:5" s="10" customFormat="1" ht="22.5" customHeight="1" x14ac:dyDescent="0.15">
      <c r="A22" s="13" t="s">
        <v>24</v>
      </c>
      <c r="B22" s="13">
        <f t="shared" si="1"/>
        <v>0</v>
      </c>
      <c r="C22" s="66">
        <f>ROUNDDOWN((C21/1000*10%),0)*1000</f>
        <v>0</v>
      </c>
      <c r="D22" s="66">
        <f>ROUNDDOWN((D21/1000*10%),0)*1000</f>
        <v>0</v>
      </c>
      <c r="E22" s="66">
        <f>ROUNDDOWN((E21/1000*10%),0)*1000</f>
        <v>0</v>
      </c>
    </row>
    <row r="23" spans="1:5" s="10" customFormat="1" ht="22.5" customHeight="1" x14ac:dyDescent="0.15">
      <c r="A23" s="67" t="s">
        <v>25</v>
      </c>
      <c r="B23" s="13">
        <f t="shared" si="1"/>
        <v>0</v>
      </c>
      <c r="C23" s="13"/>
      <c r="D23" s="13"/>
      <c r="E23" s="13"/>
    </row>
    <row r="24" spans="1:5" s="10" customFormat="1" ht="22.5" customHeight="1" x14ac:dyDescent="0.15">
      <c r="A24" s="11" t="s">
        <v>59</v>
      </c>
      <c r="B24" s="13">
        <f t="shared" si="1"/>
        <v>0</v>
      </c>
      <c r="C24" s="13">
        <f>SUM(C21:C23)</f>
        <v>0</v>
      </c>
      <c r="D24" s="13">
        <f>SUM(D21:D23)</f>
        <v>0</v>
      </c>
      <c r="E24" s="13">
        <f>SUM(E21:E23)</f>
        <v>0</v>
      </c>
    </row>
    <row r="25" spans="1:5" s="10" customFormat="1" ht="22.5" customHeight="1" x14ac:dyDescent="0.15">
      <c r="A25" s="68" t="s">
        <v>97</v>
      </c>
      <c r="B25" s="13">
        <f t="shared" si="1"/>
        <v>0</v>
      </c>
      <c r="C25" s="66">
        <f>ROUNDDOWN(C24*0.1,0)</f>
        <v>0</v>
      </c>
      <c r="D25" s="66">
        <f>ROUNDDOWN(D24*0.1,0)</f>
        <v>0</v>
      </c>
      <c r="E25" s="66">
        <f>ROUNDDOWN(E24*0.1,0)</f>
        <v>0</v>
      </c>
    </row>
    <row r="26" spans="1:5" s="10" customFormat="1" ht="22.5" customHeight="1" x14ac:dyDescent="0.15">
      <c r="A26" s="11" t="s">
        <v>79</v>
      </c>
      <c r="B26" s="13">
        <f t="shared" si="1"/>
        <v>0</v>
      </c>
      <c r="C26" s="13">
        <f>SUM(C24:C25)</f>
        <v>0</v>
      </c>
      <c r="D26" s="13">
        <f>SUM(D24:D25)</f>
        <v>0</v>
      </c>
      <c r="E26" s="13">
        <f>SUM(E24:E25)</f>
        <v>0</v>
      </c>
    </row>
    <row r="27" spans="1:5" s="10" customFormat="1" ht="22.5" customHeight="1" x14ac:dyDescent="0.15">
      <c r="A27" s="68" t="s">
        <v>80</v>
      </c>
      <c r="B27" s="13">
        <f>B26</f>
        <v>0</v>
      </c>
      <c r="C27" s="13">
        <f>C26</f>
        <v>0</v>
      </c>
      <c r="D27" s="13">
        <f>D26</f>
        <v>0</v>
      </c>
      <c r="E27" s="13">
        <f>E26</f>
        <v>0</v>
      </c>
    </row>
    <row r="28" spans="1:5" s="10" customFormat="1" ht="22.5" customHeight="1" x14ac:dyDescent="0.15">
      <c r="A28" s="68" t="s">
        <v>81</v>
      </c>
      <c r="B28" s="13">
        <f>B25</f>
        <v>0</v>
      </c>
      <c r="C28" s="13">
        <f>C25</f>
        <v>0</v>
      </c>
      <c r="D28" s="13">
        <f>D25</f>
        <v>0</v>
      </c>
      <c r="E28" s="13">
        <f>E25</f>
        <v>0</v>
      </c>
    </row>
    <row r="29" spans="1:5" s="10" customFormat="1" ht="22.5" customHeight="1" x14ac:dyDescent="0.15">
      <c r="A29" s="124" t="s">
        <v>146</v>
      </c>
      <c r="B29" s="31"/>
      <c r="C29" s="31"/>
      <c r="D29" s="31"/>
      <c r="E29" s="31"/>
    </row>
    <row r="32" spans="1:5" x14ac:dyDescent="0.15">
      <c r="A32" s="19" t="s">
        <v>108</v>
      </c>
      <c r="B32" s="5"/>
      <c r="C32" s="5"/>
      <c r="D32" s="5"/>
      <c r="E32" s="5"/>
    </row>
    <row r="34" spans="1:1" x14ac:dyDescent="0.15">
      <c r="A34" s="20" t="s">
        <v>209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C22" sqref="C2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7" t="s">
        <v>107</v>
      </c>
    </row>
    <row r="2" spans="1:5" ht="19.5" x14ac:dyDescent="0.15">
      <c r="A2" s="178" t="s">
        <v>200</v>
      </c>
      <c r="B2" s="178"/>
      <c r="C2" s="178"/>
      <c r="D2" s="178"/>
      <c r="E2" s="178"/>
    </row>
    <row r="3" spans="1:5" ht="18.75" x14ac:dyDescent="0.15">
      <c r="E3" s="17"/>
    </row>
    <row r="4" spans="1:5" s="10" customFormat="1" ht="18.75" customHeight="1" x14ac:dyDescent="0.15">
      <c r="A4" s="10" t="s">
        <v>0</v>
      </c>
    </row>
    <row r="5" spans="1:5" s="21" customFormat="1" ht="18.75" customHeight="1" x14ac:dyDescent="0.15">
      <c r="A5" s="10" t="s">
        <v>134</v>
      </c>
    </row>
    <row r="6" spans="1:5" s="21" customFormat="1" ht="18.75" customHeight="1" x14ac:dyDescent="0.15">
      <c r="A6" s="21" t="s">
        <v>218</v>
      </c>
    </row>
    <row r="7" spans="1:5" s="21" customFormat="1" ht="22.5" customHeight="1" x14ac:dyDescent="0.15">
      <c r="E7" s="61" t="s">
        <v>11</v>
      </c>
    </row>
    <row r="8" spans="1:5" s="63" customFormat="1" ht="22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22.5" customHeight="1" x14ac:dyDescent="0.15">
      <c r="A9" s="64" t="s">
        <v>2</v>
      </c>
      <c r="B9" s="64">
        <f>SUM(C9:E9)</f>
        <v>0</v>
      </c>
      <c r="C9" s="64">
        <f>SUM(C10:C15)</f>
        <v>0</v>
      </c>
      <c r="D9" s="64">
        <f t="shared" ref="D9:E9" si="0">SUM(D10:D15)</f>
        <v>0</v>
      </c>
      <c r="E9" s="64">
        <f t="shared" si="0"/>
        <v>0</v>
      </c>
    </row>
    <row r="10" spans="1:5" s="10" customFormat="1" ht="22.5" customHeight="1" x14ac:dyDescent="0.15">
      <c r="A10" s="65" t="s">
        <v>191</v>
      </c>
      <c r="B10" s="65">
        <f>SUM(C10:E10)</f>
        <v>0</v>
      </c>
      <c r="C10" s="65">
        <v>0</v>
      </c>
      <c r="D10" s="65">
        <v>0</v>
      </c>
      <c r="E10" s="65">
        <v>0</v>
      </c>
    </row>
    <row r="11" spans="1:5" s="10" customFormat="1" ht="22.5" customHeight="1" x14ac:dyDescent="0.15">
      <c r="A11" s="65" t="s">
        <v>192</v>
      </c>
      <c r="B11" s="65">
        <f>SUM(C11:E11)</f>
        <v>0</v>
      </c>
      <c r="C11" s="65">
        <v>0</v>
      </c>
      <c r="D11" s="65">
        <v>0</v>
      </c>
      <c r="E11" s="65">
        <v>0</v>
      </c>
    </row>
    <row r="12" spans="1:5" s="31" customFormat="1" ht="22.5" customHeight="1" x14ac:dyDescent="0.15">
      <c r="A12" s="65" t="s">
        <v>193</v>
      </c>
      <c r="B12" s="65">
        <f t="shared" ref="B12:B20" si="1">SUM(C12:E12)</f>
        <v>0</v>
      </c>
      <c r="C12" s="65">
        <v>0</v>
      </c>
      <c r="D12" s="65">
        <v>0</v>
      </c>
      <c r="E12" s="65">
        <v>0</v>
      </c>
    </row>
    <row r="13" spans="1:5" s="31" customFormat="1" ht="22.5" customHeight="1" x14ac:dyDescent="0.15">
      <c r="A13" s="65" t="s">
        <v>194</v>
      </c>
      <c r="B13" s="65">
        <f t="shared" si="1"/>
        <v>0</v>
      </c>
      <c r="C13" s="65">
        <v>0</v>
      </c>
      <c r="D13" s="65">
        <v>0</v>
      </c>
      <c r="E13" s="65">
        <v>0</v>
      </c>
    </row>
    <row r="14" spans="1:5" s="31" customFormat="1" ht="22.5" customHeight="1" x14ac:dyDescent="0.15">
      <c r="A14" s="65" t="s">
        <v>195</v>
      </c>
      <c r="B14" s="65">
        <f t="shared" si="1"/>
        <v>0</v>
      </c>
      <c r="C14" s="65">
        <v>0</v>
      </c>
      <c r="D14" s="65">
        <v>0</v>
      </c>
      <c r="E14" s="65">
        <v>0</v>
      </c>
    </row>
    <row r="15" spans="1:5" s="10" customFormat="1" ht="22.5" customHeight="1" x14ac:dyDescent="0.15">
      <c r="A15" s="67" t="s">
        <v>196</v>
      </c>
      <c r="B15" s="67">
        <f t="shared" si="1"/>
        <v>0</v>
      </c>
      <c r="C15" s="65">
        <v>0</v>
      </c>
      <c r="D15" s="65">
        <v>0</v>
      </c>
      <c r="E15" s="65">
        <v>0</v>
      </c>
    </row>
    <row r="16" spans="1:5" s="10" customFormat="1" ht="22.5" customHeight="1" x14ac:dyDescent="0.15">
      <c r="A16" s="13" t="s">
        <v>7</v>
      </c>
      <c r="B16" s="13">
        <f>SUM(C16:E16)</f>
        <v>0</v>
      </c>
      <c r="C16" s="66">
        <f>ROUNDDOWN((C9/1000*10%),0)*1000</f>
        <v>0</v>
      </c>
      <c r="D16" s="66">
        <f t="shared" ref="D16:E16" si="2">ROUNDDOWN((D9/1000*10%),0)*1000</f>
        <v>0</v>
      </c>
      <c r="E16" s="66">
        <f t="shared" si="2"/>
        <v>0</v>
      </c>
    </row>
    <row r="17" spans="1:5" s="10" customFormat="1" ht="22.5" customHeight="1" x14ac:dyDescent="0.15">
      <c r="A17" s="67" t="s">
        <v>8</v>
      </c>
      <c r="B17" s="13">
        <f>SUM(C17:E17)</f>
        <v>0</v>
      </c>
      <c r="C17" s="66"/>
      <c r="D17" s="66"/>
      <c r="E17" s="66"/>
    </row>
    <row r="18" spans="1:5" s="10" customFormat="1" ht="22.5" customHeight="1" x14ac:dyDescent="0.15">
      <c r="A18" s="11" t="s">
        <v>220</v>
      </c>
      <c r="B18" s="13">
        <f t="shared" si="1"/>
        <v>0</v>
      </c>
      <c r="C18" s="13">
        <f>SUM(C17+C16+C9)</f>
        <v>0</v>
      </c>
      <c r="D18" s="13">
        <f>SUM(D17+D16+D9)</f>
        <v>0</v>
      </c>
      <c r="E18" s="13">
        <f>SUM(E17+E16+E9)</f>
        <v>0</v>
      </c>
    </row>
    <row r="19" spans="1:5" s="10" customFormat="1" ht="22.5" customHeight="1" x14ac:dyDescent="0.15">
      <c r="A19" s="68" t="s">
        <v>97</v>
      </c>
      <c r="B19" s="13">
        <f t="shared" si="1"/>
        <v>0</v>
      </c>
      <c r="C19" s="66">
        <f>ROUNDDOWN(C18*0.1,0)</f>
        <v>0</v>
      </c>
      <c r="D19" s="66">
        <f>ROUNDDOWN(D18*0.1,0)</f>
        <v>0</v>
      </c>
      <c r="E19" s="66">
        <f>ROUNDDOWN(E18*0.1,0)</f>
        <v>0</v>
      </c>
    </row>
    <row r="20" spans="1:5" s="10" customFormat="1" ht="22.5" customHeight="1" x14ac:dyDescent="0.15">
      <c r="A20" s="11" t="s">
        <v>79</v>
      </c>
      <c r="B20" s="13">
        <f t="shared" si="1"/>
        <v>0</v>
      </c>
      <c r="C20" s="13">
        <f>SUM(C18:C19)</f>
        <v>0</v>
      </c>
      <c r="D20" s="13">
        <f>SUM(D18:D19)</f>
        <v>0</v>
      </c>
      <c r="E20" s="13">
        <f>SUM(E18:E19)</f>
        <v>0</v>
      </c>
    </row>
    <row r="21" spans="1:5" s="10" customFormat="1" ht="22.5" customHeight="1" x14ac:dyDescent="0.15">
      <c r="A21" s="68" t="s">
        <v>80</v>
      </c>
      <c r="B21" s="13">
        <f>B20</f>
        <v>0</v>
      </c>
      <c r="C21" s="13">
        <f>C20</f>
        <v>0</v>
      </c>
      <c r="D21" s="13">
        <f>D20</f>
        <v>0</v>
      </c>
      <c r="E21" s="13">
        <f>E20</f>
        <v>0</v>
      </c>
    </row>
    <row r="22" spans="1:5" s="10" customFormat="1" ht="22.5" customHeight="1" x14ac:dyDescent="0.15">
      <c r="A22" s="68" t="s">
        <v>81</v>
      </c>
      <c r="B22" s="13">
        <f>B19</f>
        <v>0</v>
      </c>
      <c r="C22" s="13">
        <f>C19</f>
        <v>0</v>
      </c>
      <c r="D22" s="13">
        <f>D19</f>
        <v>0</v>
      </c>
      <c r="E22" s="13">
        <f>E19</f>
        <v>0</v>
      </c>
    </row>
    <row r="23" spans="1:5" s="10" customFormat="1" ht="22.5" customHeight="1" x14ac:dyDescent="0.15">
      <c r="A23" s="124" t="s">
        <v>146</v>
      </c>
      <c r="B23" s="31"/>
      <c r="C23" s="31"/>
      <c r="D23" s="31"/>
      <c r="E23" s="31"/>
    </row>
    <row r="24" spans="1:5" s="21" customFormat="1" x14ac:dyDescent="0.15"/>
    <row r="25" spans="1:5" s="21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C19" sqref="C19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7" t="s">
        <v>110</v>
      </c>
    </row>
    <row r="2" spans="1:5" ht="19.5" x14ac:dyDescent="0.15">
      <c r="A2" s="178" t="s">
        <v>199</v>
      </c>
      <c r="B2" s="178"/>
      <c r="C2" s="178"/>
      <c r="D2" s="178"/>
      <c r="E2" s="178"/>
    </row>
    <row r="3" spans="1:5" s="10" customFormat="1" ht="21" customHeight="1" x14ac:dyDescent="0.15"/>
    <row r="4" spans="1:5" s="10" customFormat="1" ht="18.75" customHeight="1" x14ac:dyDescent="0.15">
      <c r="A4" s="10" t="s">
        <v>0</v>
      </c>
    </row>
    <row r="5" spans="1:5" s="21" customFormat="1" ht="18.75" customHeight="1" x14ac:dyDescent="0.15">
      <c r="A5" s="10" t="s">
        <v>134</v>
      </c>
    </row>
    <row r="6" spans="1:5" s="21" customFormat="1" ht="18.75" customHeight="1" x14ac:dyDescent="0.15">
      <c r="A6" s="21" t="s">
        <v>62</v>
      </c>
    </row>
    <row r="7" spans="1:5" s="21" customFormat="1" ht="18.75" customHeight="1" x14ac:dyDescent="0.15">
      <c r="E7" s="61" t="s">
        <v>11</v>
      </c>
    </row>
    <row r="8" spans="1:5" s="63" customFormat="1" ht="31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31.5" customHeight="1" x14ac:dyDescent="0.15">
      <c r="A9" s="64" t="s">
        <v>2</v>
      </c>
      <c r="B9" s="64">
        <f t="shared" ref="B9:B17" si="0">SUM(C9:E9)</f>
        <v>0</v>
      </c>
      <c r="C9" s="64">
        <f>SUM(C10:C13)</f>
        <v>0</v>
      </c>
      <c r="D9" s="64">
        <f>SUM(D10:D13)</f>
        <v>0</v>
      </c>
      <c r="E9" s="64">
        <f>SUM(E10:E13)</f>
        <v>0</v>
      </c>
    </row>
    <row r="10" spans="1:5" s="10" customFormat="1" ht="31.5" customHeight="1" x14ac:dyDescent="0.15">
      <c r="A10" s="65" t="s">
        <v>3</v>
      </c>
      <c r="B10" s="65">
        <f t="shared" si="0"/>
        <v>0</v>
      </c>
      <c r="C10" s="65"/>
      <c r="D10" s="65"/>
      <c r="E10" s="65"/>
    </row>
    <row r="11" spans="1:5" s="10" customFormat="1" ht="31.5" customHeight="1" x14ac:dyDescent="0.15">
      <c r="A11" s="65" t="s">
        <v>4</v>
      </c>
      <c r="B11" s="65">
        <f t="shared" si="0"/>
        <v>0</v>
      </c>
      <c r="C11" s="65"/>
      <c r="D11" s="65"/>
      <c r="E11" s="65"/>
    </row>
    <row r="12" spans="1:5" s="10" customFormat="1" ht="31.5" customHeight="1" x14ac:dyDescent="0.15">
      <c r="A12" s="65" t="s">
        <v>5</v>
      </c>
      <c r="B12" s="65">
        <f t="shared" si="0"/>
        <v>0</v>
      </c>
      <c r="C12" s="65"/>
      <c r="D12" s="65"/>
      <c r="E12" s="65"/>
    </row>
    <row r="13" spans="1:5" s="10" customFormat="1" ht="31.5" customHeight="1" x14ac:dyDescent="0.15">
      <c r="A13" s="65" t="s">
        <v>6</v>
      </c>
      <c r="B13" s="65">
        <f t="shared" si="0"/>
        <v>0</v>
      </c>
      <c r="C13" s="65"/>
      <c r="D13" s="65"/>
      <c r="E13" s="65"/>
    </row>
    <row r="14" spans="1:5" s="10" customFormat="1" ht="31.5" customHeight="1" x14ac:dyDescent="0.15">
      <c r="A14" s="13" t="s">
        <v>7</v>
      </c>
      <c r="B14" s="13">
        <f t="shared" si="0"/>
        <v>0</v>
      </c>
      <c r="C14" s="66">
        <f>ROUNDDOWN((C9/1000*15%),0)*1000</f>
        <v>0</v>
      </c>
      <c r="D14" s="66">
        <f>ROUNDDOWN((D9/1000*15%),0)*1000</f>
        <v>0</v>
      </c>
      <c r="E14" s="66">
        <f>ROUNDDOWN((E9/1000*15%),0)*1000</f>
        <v>0</v>
      </c>
    </row>
    <row r="15" spans="1:5" s="10" customFormat="1" ht="31.5" customHeight="1" x14ac:dyDescent="0.15">
      <c r="A15" s="67" t="s">
        <v>8</v>
      </c>
      <c r="B15" s="13">
        <f t="shared" si="0"/>
        <v>0</v>
      </c>
      <c r="C15" s="13"/>
      <c r="D15" s="13"/>
      <c r="E15" s="13"/>
    </row>
    <row r="16" spans="1:5" s="10" customFormat="1" ht="31.5" customHeight="1" x14ac:dyDescent="0.15">
      <c r="A16" s="11" t="s">
        <v>66</v>
      </c>
      <c r="B16" s="13">
        <f t="shared" si="0"/>
        <v>0</v>
      </c>
      <c r="C16" s="13">
        <f>SUM(C9,C14,C15)</f>
        <v>0</v>
      </c>
      <c r="D16" s="13">
        <f>SUM(D9,D14,D15)</f>
        <v>0</v>
      </c>
      <c r="E16" s="13">
        <f>SUM(E9,E14,E15)</f>
        <v>0</v>
      </c>
    </row>
    <row r="17" spans="1:5" s="10" customFormat="1" ht="31.5" customHeight="1" x14ac:dyDescent="0.15">
      <c r="A17" s="123" t="s">
        <v>10</v>
      </c>
      <c r="B17" s="13">
        <f t="shared" si="0"/>
        <v>0</v>
      </c>
      <c r="C17" s="66">
        <f>ROUNDDOWN(C16*(0.1/1.1),0)</f>
        <v>0</v>
      </c>
      <c r="D17" s="13">
        <f>ROUNDDOWN(D16*(0.1/1.1),0)</f>
        <v>0</v>
      </c>
      <c r="E17" s="13">
        <f>ROUNDDOWN(E16*(0.1/1.1),0)</f>
        <v>0</v>
      </c>
    </row>
    <row r="18" spans="1:5" s="10" customFormat="1" ht="31.5" customHeight="1" x14ac:dyDescent="0.15">
      <c r="A18" s="68" t="s">
        <v>80</v>
      </c>
      <c r="B18" s="13">
        <f t="shared" ref="B18:E19" si="1">B16</f>
        <v>0</v>
      </c>
      <c r="C18" s="13">
        <f t="shared" si="1"/>
        <v>0</v>
      </c>
      <c r="D18" s="13">
        <f t="shared" si="1"/>
        <v>0</v>
      </c>
      <c r="E18" s="13">
        <f t="shared" si="1"/>
        <v>0</v>
      </c>
    </row>
    <row r="19" spans="1:5" s="10" customFormat="1" ht="31.5" customHeight="1" x14ac:dyDescent="0.15">
      <c r="A19" s="68" t="s">
        <v>81</v>
      </c>
      <c r="B19" s="13">
        <f t="shared" si="1"/>
        <v>0</v>
      </c>
      <c r="C19" s="13">
        <f t="shared" si="1"/>
        <v>0</v>
      </c>
      <c r="D19" s="13">
        <f t="shared" si="1"/>
        <v>0</v>
      </c>
      <c r="E19" s="13">
        <f t="shared" si="1"/>
        <v>0</v>
      </c>
    </row>
    <row r="20" spans="1:5" s="10" customFormat="1" ht="31.5" customHeight="1" x14ac:dyDescent="0.15">
      <c r="A20" s="124" t="s">
        <v>146</v>
      </c>
      <c r="B20" s="31"/>
      <c r="C20" s="31"/>
      <c r="D20" s="31"/>
      <c r="E20" s="31"/>
    </row>
    <row r="21" spans="1:5" s="21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24" sqref="E2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7" t="s">
        <v>106</v>
      </c>
    </row>
    <row r="2" spans="1:5" ht="19.5" x14ac:dyDescent="0.15">
      <c r="A2" s="174" t="s">
        <v>202</v>
      </c>
      <c r="B2" s="174"/>
      <c r="C2" s="174"/>
      <c r="D2" s="174"/>
      <c r="E2" s="174"/>
    </row>
    <row r="3" spans="1:5" s="3" customFormat="1" ht="19.5" x14ac:dyDescent="0.15">
      <c r="A3" s="85"/>
      <c r="B3" s="85"/>
      <c r="C3" s="85"/>
      <c r="D3" s="85"/>
      <c r="E3" s="85"/>
    </row>
    <row r="4" spans="1:5" s="10" customFormat="1" ht="19.5" customHeight="1" x14ac:dyDescent="0.15">
      <c r="A4" s="19" t="s">
        <v>108</v>
      </c>
    </row>
    <row r="5" spans="1:5" s="21" customFormat="1" ht="19.5" customHeight="1" x14ac:dyDescent="0.15">
      <c r="A5" s="10" t="s">
        <v>134</v>
      </c>
    </row>
    <row r="6" spans="1:5" s="21" customFormat="1" ht="19.5" customHeight="1" x14ac:dyDescent="0.15">
      <c r="A6" s="21" t="s">
        <v>77</v>
      </c>
    </row>
    <row r="7" spans="1:5" s="21" customFormat="1" ht="22.5" customHeight="1" x14ac:dyDescent="0.15">
      <c r="E7" s="61" t="s">
        <v>11</v>
      </c>
    </row>
    <row r="8" spans="1:5" s="63" customFormat="1" ht="22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22.5" customHeight="1" x14ac:dyDescent="0.15">
      <c r="A9" s="64" t="s">
        <v>12</v>
      </c>
      <c r="B9" s="64">
        <f>SUM(C9:E9)</f>
        <v>0</v>
      </c>
      <c r="C9" s="64">
        <f>SUM(C10:C12)</f>
        <v>0</v>
      </c>
      <c r="D9" s="64">
        <f>SUM(D10:D12)</f>
        <v>0</v>
      </c>
      <c r="E9" s="64">
        <f>SUM(E10:E12)</f>
        <v>0</v>
      </c>
    </row>
    <row r="10" spans="1:5" s="10" customFormat="1" ht="22.5" customHeight="1" x14ac:dyDescent="0.15">
      <c r="A10" s="65" t="s">
        <v>13</v>
      </c>
      <c r="B10" s="65">
        <f t="shared" ref="B10:B25" si="0">SUM(C10:E10)</f>
        <v>0</v>
      </c>
      <c r="C10" s="65"/>
      <c r="D10" s="65"/>
      <c r="E10" s="65"/>
    </row>
    <row r="11" spans="1:5" s="10" customFormat="1" ht="22.5" customHeight="1" x14ac:dyDescent="0.15">
      <c r="A11" s="65" t="s">
        <v>14</v>
      </c>
      <c r="B11" s="65">
        <f t="shared" si="0"/>
        <v>0</v>
      </c>
      <c r="C11" s="65"/>
      <c r="D11" s="65"/>
      <c r="E11" s="65"/>
    </row>
    <row r="12" spans="1:5" s="10" customFormat="1" ht="22.5" customHeight="1" x14ac:dyDescent="0.15">
      <c r="A12" s="67" t="s">
        <v>15</v>
      </c>
      <c r="B12" s="67">
        <f t="shared" si="0"/>
        <v>0</v>
      </c>
      <c r="C12" s="67"/>
      <c r="D12" s="67"/>
      <c r="E12" s="67"/>
    </row>
    <row r="13" spans="1:5" s="10" customFormat="1" ht="22.5" customHeight="1" x14ac:dyDescent="0.15">
      <c r="A13" s="64" t="s">
        <v>16</v>
      </c>
      <c r="B13" s="65">
        <f t="shared" si="0"/>
        <v>0</v>
      </c>
      <c r="C13" s="64">
        <f>SUM(C14:C15)</f>
        <v>0</v>
      </c>
      <c r="D13" s="64">
        <f>SUM(D14:D15)</f>
        <v>0</v>
      </c>
      <c r="E13" s="64">
        <f>SUM(E14:E15)</f>
        <v>0</v>
      </c>
    </row>
    <row r="14" spans="1:5" s="10" customFormat="1" ht="22.5" customHeight="1" x14ac:dyDescent="0.15">
      <c r="A14" s="65" t="s">
        <v>17</v>
      </c>
      <c r="B14" s="65">
        <f t="shared" si="0"/>
        <v>0</v>
      </c>
      <c r="C14" s="65"/>
      <c r="D14" s="65"/>
      <c r="E14" s="65"/>
    </row>
    <row r="15" spans="1:5" s="10" customFormat="1" ht="22.5" customHeight="1" x14ac:dyDescent="0.15">
      <c r="A15" s="67" t="s">
        <v>18</v>
      </c>
      <c r="B15" s="67">
        <f t="shared" si="0"/>
        <v>0</v>
      </c>
      <c r="C15" s="67"/>
      <c r="D15" s="67"/>
      <c r="E15" s="67"/>
    </row>
    <row r="16" spans="1:5" s="10" customFormat="1" ht="22.5" customHeight="1" x14ac:dyDescent="0.15">
      <c r="A16" s="65" t="s">
        <v>19</v>
      </c>
      <c r="B16" s="65">
        <f t="shared" si="0"/>
        <v>0</v>
      </c>
      <c r="C16" s="65">
        <f>SUM(C17:C20)</f>
        <v>0</v>
      </c>
      <c r="D16" s="65">
        <f>SUM(D17:D20)</f>
        <v>0</v>
      </c>
      <c r="E16" s="65">
        <f>SUM(E17:E20)</f>
        <v>0</v>
      </c>
    </row>
    <row r="17" spans="1:5" s="10" customFormat="1" ht="22.5" customHeight="1" x14ac:dyDescent="0.15">
      <c r="A17" s="65" t="s">
        <v>20</v>
      </c>
      <c r="B17" s="65">
        <f t="shared" si="0"/>
        <v>0</v>
      </c>
      <c r="C17" s="65"/>
      <c r="D17" s="65"/>
      <c r="E17" s="65"/>
    </row>
    <row r="18" spans="1:5" s="10" customFormat="1" ht="22.5" customHeight="1" x14ac:dyDescent="0.15">
      <c r="A18" s="65" t="s">
        <v>21</v>
      </c>
      <c r="B18" s="65">
        <f t="shared" si="0"/>
        <v>0</v>
      </c>
      <c r="C18" s="65"/>
      <c r="D18" s="65"/>
      <c r="E18" s="65"/>
    </row>
    <row r="19" spans="1:5" s="10" customFormat="1" ht="22.5" customHeight="1" x14ac:dyDescent="0.15">
      <c r="A19" s="65" t="s">
        <v>22</v>
      </c>
      <c r="B19" s="65">
        <f t="shared" si="0"/>
        <v>0</v>
      </c>
      <c r="C19" s="65"/>
      <c r="D19" s="65"/>
      <c r="E19" s="65"/>
    </row>
    <row r="20" spans="1:5" s="10" customFormat="1" ht="22.5" customHeight="1" x14ac:dyDescent="0.15">
      <c r="A20" s="65" t="s">
        <v>23</v>
      </c>
      <c r="B20" s="67">
        <f t="shared" si="0"/>
        <v>0</v>
      </c>
      <c r="C20" s="65"/>
      <c r="D20" s="65"/>
      <c r="E20" s="65"/>
    </row>
    <row r="21" spans="1:5" s="10" customFormat="1" ht="22.5" customHeight="1" x14ac:dyDescent="0.15">
      <c r="A21" s="86" t="s">
        <v>78</v>
      </c>
      <c r="B21" s="13">
        <f t="shared" si="0"/>
        <v>0</v>
      </c>
      <c r="C21" s="15">
        <f>+C9+C13+C16</f>
        <v>0</v>
      </c>
      <c r="D21" s="15">
        <f>+D9+D13+D16</f>
        <v>0</v>
      </c>
      <c r="E21" s="15">
        <f>+E9+E13+E16</f>
        <v>0</v>
      </c>
    </row>
    <row r="22" spans="1:5" s="10" customFormat="1" ht="22.5" customHeight="1" x14ac:dyDescent="0.15">
      <c r="A22" s="13" t="s">
        <v>24</v>
      </c>
      <c r="B22" s="13">
        <f t="shared" si="0"/>
        <v>0</v>
      </c>
      <c r="C22" s="66">
        <f>ROUNDDOWN(C21*10%/1000,0)*1000</f>
        <v>0</v>
      </c>
      <c r="D22" s="66">
        <f>ROUNDDOWN(D21*10%/1000,0)*1000</f>
        <v>0</v>
      </c>
      <c r="E22" s="66">
        <f>ROUNDDOWN(E21*10%/1000,0)*1000</f>
        <v>0</v>
      </c>
    </row>
    <row r="23" spans="1:5" s="10" customFormat="1" ht="22.5" customHeight="1" x14ac:dyDescent="0.15">
      <c r="A23" s="11" t="s">
        <v>145</v>
      </c>
      <c r="B23" s="13">
        <f t="shared" si="0"/>
        <v>0</v>
      </c>
      <c r="C23" s="13">
        <f>SUM(C21:C22)</f>
        <v>0</v>
      </c>
      <c r="D23" s="13">
        <f>SUM(D21:D22)</f>
        <v>0</v>
      </c>
      <c r="E23" s="13">
        <f>SUM(E21:E22)</f>
        <v>0</v>
      </c>
    </row>
    <row r="24" spans="1:5" s="10" customFormat="1" ht="22.5" customHeight="1" x14ac:dyDescent="0.15">
      <c r="A24" s="68" t="s">
        <v>97</v>
      </c>
      <c r="B24" s="13">
        <f t="shared" si="0"/>
        <v>0</v>
      </c>
      <c r="C24" s="66">
        <f>ROUNDDOWN(C23*0.1,0)</f>
        <v>0</v>
      </c>
      <c r="D24" s="66">
        <f>ROUNDDOWN(D23*0.1,0)</f>
        <v>0</v>
      </c>
      <c r="E24" s="66">
        <f>ROUNDDOWN(E23*0.1,0)</f>
        <v>0</v>
      </c>
    </row>
    <row r="25" spans="1:5" s="10" customFormat="1" ht="22.5" customHeight="1" x14ac:dyDescent="0.15">
      <c r="A25" s="11" t="s">
        <v>79</v>
      </c>
      <c r="B25" s="67">
        <f t="shared" si="0"/>
        <v>0</v>
      </c>
      <c r="C25" s="13">
        <f>SUM(C23:C24)</f>
        <v>0</v>
      </c>
      <c r="D25" s="13">
        <f>SUM(D23:D24)</f>
        <v>0</v>
      </c>
      <c r="E25" s="13">
        <f>SUM(E23:E24)</f>
        <v>0</v>
      </c>
    </row>
    <row r="26" spans="1:5" s="21" customFormat="1" x14ac:dyDescent="0.15"/>
    <row r="27" spans="1:5" s="21" customFormat="1" x14ac:dyDescent="0.15"/>
    <row r="28" spans="1:5" s="4" customFormat="1" x14ac:dyDescent="0.15">
      <c r="B28" s="19"/>
      <c r="C28" s="19"/>
      <c r="D28" s="19"/>
      <c r="E28" s="19"/>
    </row>
    <row r="29" spans="1:5" x14ac:dyDescent="0.15">
      <c r="A29" s="165" t="s">
        <v>215</v>
      </c>
    </row>
    <row r="30" spans="1:5" x14ac:dyDescent="0.15">
      <c r="A30" s="20" t="s">
        <v>211</v>
      </c>
      <c r="B30" s="6"/>
      <c r="C30" s="6"/>
      <c r="D30" s="6"/>
      <c r="E30" s="6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C17" sqref="C17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7" t="s">
        <v>204</v>
      </c>
    </row>
    <row r="2" spans="1:5" ht="19.5" x14ac:dyDescent="0.15">
      <c r="A2" s="178" t="s">
        <v>203</v>
      </c>
      <c r="B2" s="178"/>
      <c r="C2" s="178"/>
      <c r="D2" s="178"/>
      <c r="E2" s="178"/>
    </row>
    <row r="3" spans="1:5" ht="18.75" x14ac:dyDescent="0.15">
      <c r="E3" s="17"/>
    </row>
    <row r="4" spans="1:5" s="10" customFormat="1" ht="18.75" customHeight="1" x14ac:dyDescent="0.15">
      <c r="A4" s="10" t="s">
        <v>210</v>
      </c>
    </row>
    <row r="5" spans="1:5" s="21" customFormat="1" ht="18.75" customHeight="1" x14ac:dyDescent="0.15">
      <c r="A5" s="10" t="s">
        <v>134</v>
      </c>
    </row>
    <row r="6" spans="1:5" s="21" customFormat="1" ht="18.75" customHeight="1" x14ac:dyDescent="0.15">
      <c r="A6" s="21" t="s">
        <v>218</v>
      </c>
    </row>
    <row r="7" spans="1:5" s="21" customFormat="1" ht="22.5" customHeight="1" x14ac:dyDescent="0.15">
      <c r="E7" s="61" t="s">
        <v>11</v>
      </c>
    </row>
    <row r="8" spans="1:5" s="63" customFormat="1" ht="22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22.5" customHeight="1" x14ac:dyDescent="0.15">
      <c r="A9" s="64" t="s">
        <v>2</v>
      </c>
      <c r="B9" s="64">
        <f>SUM(C9:E9)</f>
        <v>0</v>
      </c>
      <c r="C9" s="64">
        <f>SUM(C10:C15)</f>
        <v>0</v>
      </c>
      <c r="D9" s="64">
        <f t="shared" ref="D9" si="0">SUM(D10:D15)</f>
        <v>0</v>
      </c>
      <c r="E9" s="64">
        <f>SUM(E10:E15)</f>
        <v>0</v>
      </c>
    </row>
    <row r="10" spans="1:5" s="10" customFormat="1" ht="22.5" customHeight="1" x14ac:dyDescent="0.15">
      <c r="A10" s="65" t="s">
        <v>191</v>
      </c>
      <c r="B10" s="65">
        <f>SUM(C10:E10)</f>
        <v>0</v>
      </c>
      <c r="C10" s="65">
        <v>0</v>
      </c>
      <c r="D10" s="65">
        <v>0</v>
      </c>
      <c r="E10" s="65">
        <v>0</v>
      </c>
    </row>
    <row r="11" spans="1:5" s="10" customFormat="1" ht="22.5" customHeight="1" x14ac:dyDescent="0.15">
      <c r="A11" s="65" t="s">
        <v>192</v>
      </c>
      <c r="B11" s="65">
        <f>SUM(C11:E11)</f>
        <v>0</v>
      </c>
      <c r="C11" s="65">
        <v>0</v>
      </c>
      <c r="D11" s="65">
        <v>0</v>
      </c>
      <c r="E11" s="65">
        <v>0</v>
      </c>
    </row>
    <row r="12" spans="1:5" s="31" customFormat="1" ht="22.5" customHeight="1" x14ac:dyDescent="0.15">
      <c r="A12" s="65" t="s">
        <v>193</v>
      </c>
      <c r="B12" s="65">
        <f t="shared" ref="B12:B19" si="1">SUM(C12:E12)</f>
        <v>0</v>
      </c>
      <c r="C12" s="65">
        <v>0</v>
      </c>
      <c r="D12" s="65">
        <v>0</v>
      </c>
      <c r="E12" s="65">
        <v>0</v>
      </c>
    </row>
    <row r="13" spans="1:5" s="31" customFormat="1" ht="22.5" customHeight="1" x14ac:dyDescent="0.15">
      <c r="A13" s="65" t="s">
        <v>194</v>
      </c>
      <c r="B13" s="65">
        <f t="shared" si="1"/>
        <v>0</v>
      </c>
      <c r="C13" s="65">
        <v>0</v>
      </c>
      <c r="D13" s="65">
        <v>0</v>
      </c>
      <c r="E13" s="65">
        <v>0</v>
      </c>
    </row>
    <row r="14" spans="1:5" s="31" customFormat="1" ht="22.5" customHeight="1" x14ac:dyDescent="0.15">
      <c r="A14" s="65" t="s">
        <v>195</v>
      </c>
      <c r="B14" s="65">
        <f t="shared" si="1"/>
        <v>0</v>
      </c>
      <c r="C14" s="65">
        <v>0</v>
      </c>
      <c r="D14" s="65">
        <v>0</v>
      </c>
      <c r="E14" s="65">
        <v>0</v>
      </c>
    </row>
    <row r="15" spans="1:5" s="10" customFormat="1" ht="22.5" customHeight="1" x14ac:dyDescent="0.15">
      <c r="A15" s="67" t="s">
        <v>196</v>
      </c>
      <c r="B15" s="67">
        <f t="shared" si="1"/>
        <v>0</v>
      </c>
      <c r="C15" s="65">
        <v>0</v>
      </c>
      <c r="D15" s="65">
        <v>0</v>
      </c>
      <c r="E15" s="65">
        <v>0</v>
      </c>
    </row>
    <row r="16" spans="1:5" s="10" customFormat="1" ht="22.5" customHeight="1" x14ac:dyDescent="0.15">
      <c r="A16" s="13" t="s">
        <v>7</v>
      </c>
      <c r="B16" s="13">
        <f t="shared" si="1"/>
        <v>0</v>
      </c>
      <c r="C16" s="66">
        <f>ROUNDDOWN((C9/1000*10%),0)*1000</f>
        <v>0</v>
      </c>
      <c r="D16" s="66">
        <f t="shared" ref="D16:E16" si="2">ROUNDDOWN((D9/1000*10%),0)*1000</f>
        <v>0</v>
      </c>
      <c r="E16" s="66">
        <f t="shared" si="2"/>
        <v>0</v>
      </c>
    </row>
    <row r="17" spans="1:5" s="10" customFormat="1" ht="22.5" customHeight="1" x14ac:dyDescent="0.15">
      <c r="A17" s="11" t="s">
        <v>90</v>
      </c>
      <c r="B17" s="13">
        <f>SUM(C17:E17)</f>
        <v>0</v>
      </c>
      <c r="C17" s="13">
        <f>C9+C16</f>
        <v>0</v>
      </c>
      <c r="D17" s="13">
        <f t="shared" ref="D17" si="3">D9+D16</f>
        <v>0</v>
      </c>
      <c r="E17" s="13">
        <f>E9+E16</f>
        <v>0</v>
      </c>
    </row>
    <row r="18" spans="1:5" s="10" customFormat="1" ht="22.5" customHeight="1" x14ac:dyDescent="0.15">
      <c r="A18" s="68" t="s">
        <v>97</v>
      </c>
      <c r="B18" s="13">
        <f t="shared" si="1"/>
        <v>0</v>
      </c>
      <c r="C18" s="66">
        <f>ROUNDDOWN(C17*0.1,0)</f>
        <v>0</v>
      </c>
      <c r="D18" s="66">
        <f>ROUNDDOWN(D17*0.1,0)</f>
        <v>0</v>
      </c>
      <c r="E18" s="66">
        <f>ROUNDDOWN(E17*0.1,0)</f>
        <v>0</v>
      </c>
    </row>
    <row r="19" spans="1:5" s="10" customFormat="1" ht="22.5" customHeight="1" x14ac:dyDescent="0.15">
      <c r="A19" s="11" t="s">
        <v>79</v>
      </c>
      <c r="B19" s="13">
        <f t="shared" si="1"/>
        <v>0</v>
      </c>
      <c r="C19" s="13">
        <f>SUM(C17:C18)</f>
        <v>0</v>
      </c>
      <c r="D19" s="13">
        <f>SUM(D17:D18)</f>
        <v>0</v>
      </c>
      <c r="E19" s="13">
        <f>SUM(E17:E18)</f>
        <v>0</v>
      </c>
    </row>
    <row r="20" spans="1:5" s="21" customFormat="1" x14ac:dyDescent="0.15"/>
    <row r="21" spans="1:5" x14ac:dyDescent="0.15">
      <c r="A21" s="165" t="s">
        <v>214</v>
      </c>
    </row>
    <row r="22" spans="1:5" x14ac:dyDescent="0.15">
      <c r="A22" s="20" t="s">
        <v>213</v>
      </c>
      <c r="B22" s="6"/>
      <c r="C22" s="6"/>
      <c r="D22" s="6"/>
      <c r="E22" s="6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C16" sqref="C16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7" t="s">
        <v>205</v>
      </c>
    </row>
    <row r="2" spans="1:5" ht="19.5" x14ac:dyDescent="0.15">
      <c r="A2" s="178" t="s">
        <v>201</v>
      </c>
      <c r="B2" s="178"/>
      <c r="C2" s="178"/>
      <c r="D2" s="178"/>
      <c r="E2" s="178"/>
    </row>
    <row r="3" spans="1:5" s="10" customFormat="1" ht="21" customHeight="1" x14ac:dyDescent="0.15"/>
    <row r="4" spans="1:5" s="10" customFormat="1" ht="18.75" customHeight="1" x14ac:dyDescent="0.15">
      <c r="A4" s="19" t="s">
        <v>108</v>
      </c>
    </row>
    <row r="5" spans="1:5" s="21" customFormat="1" ht="18.75" customHeight="1" x14ac:dyDescent="0.15">
      <c r="A5" s="10" t="s">
        <v>134</v>
      </c>
    </row>
    <row r="6" spans="1:5" s="21" customFormat="1" ht="18.75" customHeight="1" x14ac:dyDescent="0.15">
      <c r="A6" s="21" t="s">
        <v>62</v>
      </c>
    </row>
    <row r="7" spans="1:5" s="21" customFormat="1" ht="18.75" customHeight="1" x14ac:dyDescent="0.15">
      <c r="E7" s="61" t="s">
        <v>11</v>
      </c>
    </row>
    <row r="8" spans="1:5" s="63" customFormat="1" ht="31.5" customHeight="1" x14ac:dyDescent="0.15">
      <c r="A8" s="62" t="s">
        <v>1</v>
      </c>
      <c r="B8" s="62" t="s">
        <v>9</v>
      </c>
      <c r="C8" s="11" t="s">
        <v>141</v>
      </c>
      <c r="D8" s="11" t="s">
        <v>142</v>
      </c>
      <c r="E8" s="11" t="s">
        <v>143</v>
      </c>
    </row>
    <row r="9" spans="1:5" s="10" customFormat="1" ht="31.5" customHeight="1" x14ac:dyDescent="0.15">
      <c r="A9" s="64" t="s">
        <v>2</v>
      </c>
      <c r="B9" s="64">
        <f t="shared" ref="B9:B16" si="0">SUM(C9:E9)</f>
        <v>0</v>
      </c>
      <c r="C9" s="64">
        <f>SUM(C10:C13)</f>
        <v>0</v>
      </c>
      <c r="D9" s="64">
        <f>SUM(D10:D13)</f>
        <v>0</v>
      </c>
      <c r="E9" s="64">
        <f>SUM(E10:E13)</f>
        <v>0</v>
      </c>
    </row>
    <row r="10" spans="1:5" s="10" customFormat="1" ht="31.5" customHeight="1" x14ac:dyDescent="0.15">
      <c r="A10" s="65" t="s">
        <v>3</v>
      </c>
      <c r="B10" s="65">
        <f t="shared" si="0"/>
        <v>0</v>
      </c>
      <c r="C10" s="65"/>
      <c r="D10" s="65"/>
      <c r="E10" s="65"/>
    </row>
    <row r="11" spans="1:5" s="10" customFormat="1" ht="31.5" customHeight="1" x14ac:dyDescent="0.15">
      <c r="A11" s="65" t="s">
        <v>4</v>
      </c>
      <c r="B11" s="65">
        <f t="shared" si="0"/>
        <v>0</v>
      </c>
      <c r="C11" s="65"/>
      <c r="D11" s="65"/>
      <c r="E11" s="65"/>
    </row>
    <row r="12" spans="1:5" s="10" customFormat="1" ht="31.5" customHeight="1" x14ac:dyDescent="0.15">
      <c r="A12" s="65" t="s">
        <v>5</v>
      </c>
      <c r="B12" s="65">
        <f t="shared" si="0"/>
        <v>0</v>
      </c>
      <c r="C12" s="65"/>
      <c r="D12" s="65"/>
      <c r="E12" s="65"/>
    </row>
    <row r="13" spans="1:5" s="10" customFormat="1" ht="31.5" customHeight="1" x14ac:dyDescent="0.15">
      <c r="A13" s="65" t="s">
        <v>6</v>
      </c>
      <c r="B13" s="67">
        <f t="shared" si="0"/>
        <v>0</v>
      </c>
      <c r="C13" s="65"/>
      <c r="D13" s="65"/>
      <c r="E13" s="65"/>
    </row>
    <row r="14" spans="1:5" s="10" customFormat="1" ht="31.5" customHeight="1" x14ac:dyDescent="0.15">
      <c r="A14" s="13" t="s">
        <v>7</v>
      </c>
      <c r="B14" s="13">
        <f t="shared" si="0"/>
        <v>0</v>
      </c>
      <c r="C14" s="66">
        <f>ROUNDDOWN(C9*15%/1000,0)*1000</f>
        <v>0</v>
      </c>
      <c r="D14" s="66">
        <f>ROUNDDOWN(D9*15%/1000,0)*1000</f>
        <v>0</v>
      </c>
      <c r="E14" s="66">
        <f>ROUNDDOWN(E9*15%/1000,0)*1000</f>
        <v>0</v>
      </c>
    </row>
    <row r="15" spans="1:5" s="10" customFormat="1" ht="31.5" customHeight="1" x14ac:dyDescent="0.15">
      <c r="A15" s="11" t="s">
        <v>139</v>
      </c>
      <c r="B15" s="13">
        <f>SUM(C15:E15)</f>
        <v>0</v>
      </c>
      <c r="C15" s="13">
        <f>+C9+C14</f>
        <v>0</v>
      </c>
      <c r="D15" s="13">
        <f>+D9+D14</f>
        <v>0</v>
      </c>
      <c r="E15" s="13">
        <f>+E9+E14</f>
        <v>0</v>
      </c>
    </row>
    <row r="16" spans="1:5" s="10" customFormat="1" ht="31.5" customHeight="1" x14ac:dyDescent="0.15">
      <c r="A16" s="123" t="s">
        <v>140</v>
      </c>
      <c r="B16" s="13">
        <f t="shared" si="0"/>
        <v>0</v>
      </c>
      <c r="C16" s="66">
        <f>ROUNDDOWN(C15*(0.1/1.1),0)</f>
        <v>0</v>
      </c>
      <c r="D16" s="66">
        <f>ROUNDDOWN(D15*(0.1/1.1),0)</f>
        <v>0</v>
      </c>
      <c r="E16" s="66">
        <f>ROUNDDOWN(E15*(0.1/1.1),0)</f>
        <v>0</v>
      </c>
    </row>
    <row r="17" spans="1:5" s="21" customFormat="1" x14ac:dyDescent="0.15"/>
    <row r="18" spans="1:5" s="21" customFormat="1" x14ac:dyDescent="0.15"/>
    <row r="19" spans="1:5" x14ac:dyDescent="0.15">
      <c r="B19" s="5"/>
      <c r="C19" s="5"/>
      <c r="D19" s="5"/>
      <c r="E19" s="5"/>
    </row>
    <row r="21" spans="1:5" x14ac:dyDescent="0.15">
      <c r="A21" s="165" t="s">
        <v>212</v>
      </c>
    </row>
    <row r="22" spans="1:5" x14ac:dyDescent="0.15">
      <c r="A22" s="20" t="s">
        <v>211</v>
      </c>
      <c r="B22" s="6"/>
      <c r="C22" s="6"/>
      <c r="D22" s="6"/>
      <c r="E22" s="6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K58" sqref="K58:L5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7" t="s">
        <v>206</v>
      </c>
    </row>
    <row r="2" spans="1:12" ht="19.5" customHeight="1" x14ac:dyDescent="0.15">
      <c r="A2" s="178" t="s">
        <v>197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ht="19.5" customHeight="1" x14ac:dyDescent="0.15">
      <c r="B3" s="195"/>
      <c r="C3" s="195"/>
      <c r="D3" s="195"/>
      <c r="E3" s="195"/>
      <c r="F3" s="195"/>
      <c r="G3" s="195"/>
      <c r="H3" s="195"/>
      <c r="I3" s="195"/>
      <c r="J3" s="196"/>
      <c r="K3" s="196"/>
      <c r="L3" s="196"/>
    </row>
    <row r="4" spans="1:12" s="21" customFormat="1" ht="19.5" customHeight="1" thickBot="1" x14ac:dyDescent="0.2">
      <c r="A4" s="201" t="s">
        <v>224</v>
      </c>
      <c r="B4" s="201"/>
      <c r="D4" s="10"/>
      <c r="J4" s="10"/>
    </row>
    <row r="5" spans="1:12" s="21" customFormat="1" ht="13.5" x14ac:dyDescent="0.15">
      <c r="A5" s="197" t="s">
        <v>113</v>
      </c>
      <c r="B5" s="197"/>
      <c r="C5" s="197"/>
      <c r="D5" s="197"/>
      <c r="E5" s="197"/>
      <c r="F5" s="197"/>
      <c r="G5" s="197"/>
      <c r="H5" s="197"/>
      <c r="I5" s="197"/>
      <c r="J5" s="198"/>
      <c r="K5" s="199" t="s">
        <v>60</v>
      </c>
      <c r="L5" s="200"/>
    </row>
    <row r="6" spans="1:12" s="21" customFormat="1" ht="13.5" x14ac:dyDescent="0.15">
      <c r="A6" s="69" t="s">
        <v>12</v>
      </c>
      <c r="B6" s="70"/>
      <c r="C6" s="70"/>
      <c r="D6" s="71"/>
      <c r="E6" s="70"/>
      <c r="F6" s="70"/>
      <c r="G6" s="70"/>
      <c r="H6" s="70"/>
      <c r="I6" s="70"/>
      <c r="J6" s="71"/>
      <c r="K6" s="72"/>
      <c r="L6" s="73">
        <f>SUM(K7:K16)</f>
        <v>0</v>
      </c>
    </row>
    <row r="7" spans="1:12" s="21" customFormat="1" ht="13.5" x14ac:dyDescent="0.15">
      <c r="A7" s="32" t="s">
        <v>13</v>
      </c>
      <c r="B7" s="30"/>
      <c r="C7" s="30"/>
      <c r="D7" s="31"/>
      <c r="E7" s="30"/>
      <c r="F7" s="30"/>
      <c r="G7" s="30"/>
      <c r="H7" s="30"/>
      <c r="I7" s="33"/>
      <c r="J7" s="31"/>
      <c r="K7" s="74">
        <f>ROUNDDOWN(J8/1000,0)</f>
        <v>0</v>
      </c>
      <c r="L7" s="75"/>
    </row>
    <row r="8" spans="1:12" s="21" customFormat="1" ht="13.5" x14ac:dyDescent="0.15">
      <c r="A8" s="32"/>
      <c r="B8" s="30" t="s">
        <v>28</v>
      </c>
      <c r="C8" s="30" t="s">
        <v>109</v>
      </c>
      <c r="D8" s="31"/>
      <c r="E8" s="30" t="s">
        <v>48</v>
      </c>
      <c r="F8" s="30" t="s">
        <v>49</v>
      </c>
      <c r="G8" s="30"/>
      <c r="H8" s="30" t="s">
        <v>50</v>
      </c>
      <c r="I8" s="33" t="s">
        <v>52</v>
      </c>
      <c r="J8" s="31">
        <f>D8*G8</f>
        <v>0</v>
      </c>
      <c r="K8" s="74"/>
      <c r="L8" s="75"/>
    </row>
    <row r="9" spans="1:12" s="21" customFormat="1" ht="13.5" x14ac:dyDescent="0.15">
      <c r="A9" s="32"/>
      <c r="B9" s="30"/>
      <c r="C9" s="30"/>
      <c r="D9" s="31"/>
      <c r="E9" s="30"/>
      <c r="F9" s="30"/>
      <c r="G9" s="30"/>
      <c r="H9" s="30"/>
      <c r="I9" s="33"/>
      <c r="J9" s="31"/>
      <c r="K9" s="74"/>
      <c r="L9" s="75"/>
    </row>
    <row r="10" spans="1:12" s="21" customFormat="1" ht="13.5" x14ac:dyDescent="0.15">
      <c r="A10" s="193" t="s">
        <v>14</v>
      </c>
      <c r="B10" s="194"/>
      <c r="D10" s="10"/>
      <c r="J10" s="31"/>
      <c r="K10" s="74">
        <f>ROUNDDOWN((J11+J12+J13+J14+J15)/1000,0)</f>
        <v>0</v>
      </c>
      <c r="L10" s="75"/>
    </row>
    <row r="11" spans="1:12" s="21" customFormat="1" ht="13.5" x14ac:dyDescent="0.15">
      <c r="A11" s="32"/>
      <c r="B11" s="30" t="s">
        <v>29</v>
      </c>
      <c r="C11" s="30" t="s">
        <v>109</v>
      </c>
      <c r="D11" s="31"/>
      <c r="E11" s="30" t="s">
        <v>48</v>
      </c>
      <c r="F11" s="30" t="s">
        <v>49</v>
      </c>
      <c r="G11" s="30"/>
      <c r="H11" s="30" t="s">
        <v>50</v>
      </c>
      <c r="I11" s="33" t="s">
        <v>52</v>
      </c>
      <c r="J11" s="31">
        <f>D11*G11</f>
        <v>0</v>
      </c>
      <c r="K11" s="76"/>
      <c r="L11" s="75"/>
    </row>
    <row r="12" spans="1:12" s="21" customFormat="1" ht="13.5" x14ac:dyDescent="0.15">
      <c r="A12" s="32"/>
      <c r="B12" s="30" t="s">
        <v>51</v>
      </c>
      <c r="C12" s="30" t="s">
        <v>109</v>
      </c>
      <c r="D12" s="31"/>
      <c r="E12" s="30" t="s">
        <v>48</v>
      </c>
      <c r="F12" s="30" t="s">
        <v>49</v>
      </c>
      <c r="G12" s="30"/>
      <c r="H12" s="30" t="s">
        <v>50</v>
      </c>
      <c r="I12" s="33" t="s">
        <v>52</v>
      </c>
      <c r="J12" s="31">
        <f>D12*G12</f>
        <v>0</v>
      </c>
      <c r="K12" s="74"/>
      <c r="L12" s="75"/>
    </row>
    <row r="13" spans="1:12" s="21" customFormat="1" ht="13.5" x14ac:dyDescent="0.15">
      <c r="A13" s="32"/>
      <c r="B13" s="30" t="s">
        <v>30</v>
      </c>
      <c r="C13" s="30"/>
      <c r="D13" s="31"/>
      <c r="E13" s="30"/>
      <c r="F13" s="30"/>
      <c r="G13" s="30"/>
      <c r="H13" s="30"/>
      <c r="I13" s="33" t="s">
        <v>52</v>
      </c>
      <c r="J13" s="31"/>
      <c r="K13" s="74"/>
      <c r="L13" s="75"/>
    </row>
    <row r="14" spans="1:12" s="21" customFormat="1" ht="13.5" x14ac:dyDescent="0.15">
      <c r="A14" s="32"/>
      <c r="B14" s="30" t="s">
        <v>31</v>
      </c>
      <c r="C14" s="30"/>
      <c r="D14" s="31"/>
      <c r="E14" s="30"/>
      <c r="F14" s="30"/>
      <c r="G14" s="30"/>
      <c r="H14" s="30"/>
      <c r="I14" s="33" t="s">
        <v>52</v>
      </c>
      <c r="J14" s="31"/>
      <c r="K14" s="74"/>
      <c r="L14" s="75"/>
    </row>
    <row r="15" spans="1:12" s="21" customFormat="1" ht="13.5" x14ac:dyDescent="0.15">
      <c r="A15" s="32"/>
      <c r="B15" s="30" t="s">
        <v>32</v>
      </c>
      <c r="C15" s="30"/>
      <c r="D15" s="31"/>
      <c r="E15" s="30"/>
      <c r="F15" s="30"/>
      <c r="G15" s="30"/>
      <c r="H15" s="30"/>
      <c r="I15" s="33" t="s">
        <v>52</v>
      </c>
      <c r="J15" s="31"/>
      <c r="K15" s="74"/>
      <c r="L15" s="75"/>
    </row>
    <row r="16" spans="1:12" s="21" customFormat="1" ht="13.5" x14ac:dyDescent="0.15">
      <c r="A16" s="32" t="s">
        <v>15</v>
      </c>
      <c r="B16" s="30"/>
      <c r="C16" s="30"/>
      <c r="D16" s="31"/>
      <c r="E16" s="30"/>
      <c r="F16" s="30"/>
      <c r="G16" s="30"/>
      <c r="H16" s="30"/>
      <c r="I16" s="33"/>
      <c r="J16" s="31"/>
      <c r="K16" s="74">
        <f>ROUNDDOWN((J17+J18)/1000,0)</f>
        <v>0</v>
      </c>
      <c r="L16" s="75"/>
    </row>
    <row r="17" spans="1:13" s="21" customFormat="1" ht="13.5" x14ac:dyDescent="0.15">
      <c r="A17" s="32"/>
      <c r="B17" s="30" t="s">
        <v>33</v>
      </c>
      <c r="C17" s="30"/>
      <c r="D17" s="31"/>
      <c r="E17" s="30"/>
      <c r="F17" s="30"/>
      <c r="G17" s="30"/>
      <c r="H17" s="30"/>
      <c r="I17" s="33" t="s">
        <v>52</v>
      </c>
      <c r="J17" s="31"/>
      <c r="K17" s="76"/>
      <c r="L17" s="75"/>
    </row>
    <row r="18" spans="1:13" s="21" customFormat="1" ht="13.5" x14ac:dyDescent="0.15">
      <c r="A18" s="32"/>
      <c r="B18" s="30" t="s">
        <v>34</v>
      </c>
      <c r="C18" s="30"/>
      <c r="D18" s="31"/>
      <c r="E18" s="30"/>
      <c r="F18" s="30"/>
      <c r="G18" s="30"/>
      <c r="H18" s="30"/>
      <c r="I18" s="33" t="s">
        <v>52</v>
      </c>
      <c r="J18" s="31"/>
      <c r="K18" s="74"/>
      <c r="L18" s="75"/>
    </row>
    <row r="19" spans="1:13" s="21" customFormat="1" ht="13.5" x14ac:dyDescent="0.15">
      <c r="A19" s="45" t="s">
        <v>16</v>
      </c>
      <c r="B19" s="35"/>
      <c r="C19" s="35"/>
      <c r="D19" s="36"/>
      <c r="E19" s="35"/>
      <c r="F19" s="35"/>
      <c r="G19" s="35"/>
      <c r="H19" s="35"/>
      <c r="I19" s="35"/>
      <c r="J19" s="36"/>
      <c r="K19" s="77"/>
      <c r="L19" s="78">
        <f>SUM(K20:K23)</f>
        <v>0</v>
      </c>
    </row>
    <row r="20" spans="1:13" s="21" customFormat="1" ht="13.5" x14ac:dyDescent="0.15">
      <c r="A20" s="32" t="s">
        <v>17</v>
      </c>
      <c r="B20" s="30"/>
      <c r="D20" s="10"/>
      <c r="J20" s="10"/>
      <c r="K20" s="74">
        <f>ROUNDDOWN((J21+J22)/1000,0)</f>
        <v>0</v>
      </c>
      <c r="L20" s="75"/>
    </row>
    <row r="21" spans="1:13" s="21" customFormat="1" ht="13.5" x14ac:dyDescent="0.15">
      <c r="A21" s="32"/>
      <c r="B21" s="30"/>
      <c r="C21" s="30" t="s">
        <v>109</v>
      </c>
      <c r="D21" s="31"/>
      <c r="E21" s="30" t="s">
        <v>48</v>
      </c>
      <c r="F21" s="30" t="s">
        <v>49</v>
      </c>
      <c r="G21" s="30"/>
      <c r="H21" s="30" t="s">
        <v>50</v>
      </c>
      <c r="I21" s="33" t="s">
        <v>52</v>
      </c>
      <c r="J21" s="31">
        <f>D21*G21</f>
        <v>0</v>
      </c>
      <c r="K21" s="74"/>
      <c r="L21" s="75"/>
      <c r="M21" s="129"/>
    </row>
    <row r="22" spans="1:13" s="21" customFormat="1" ht="13.5" x14ac:dyDescent="0.15">
      <c r="A22" s="32"/>
      <c r="B22" s="30"/>
      <c r="C22" s="30" t="s">
        <v>109</v>
      </c>
      <c r="D22" s="31"/>
      <c r="E22" s="30" t="s">
        <v>48</v>
      </c>
      <c r="F22" s="30" t="s">
        <v>49</v>
      </c>
      <c r="G22" s="30"/>
      <c r="H22" s="30" t="s">
        <v>50</v>
      </c>
      <c r="I22" s="33" t="s">
        <v>52</v>
      </c>
      <c r="J22" s="31">
        <f>D22*G22</f>
        <v>0</v>
      </c>
      <c r="K22" s="74"/>
      <c r="L22" s="75"/>
    </row>
    <row r="23" spans="1:13" s="21" customFormat="1" ht="13.5" x14ac:dyDescent="0.15">
      <c r="A23" s="32" t="s">
        <v>18</v>
      </c>
      <c r="B23" s="30"/>
      <c r="D23" s="10"/>
      <c r="J23" s="10"/>
      <c r="K23" s="74">
        <f>ROUNDDOWN(J24/1000,0)</f>
        <v>0</v>
      </c>
      <c r="L23" s="75"/>
    </row>
    <row r="24" spans="1:13" s="21" customFormat="1" ht="13.5" x14ac:dyDescent="0.15">
      <c r="A24" s="32"/>
      <c r="B24" s="30"/>
      <c r="C24" s="30" t="s">
        <v>109</v>
      </c>
      <c r="D24" s="31"/>
      <c r="E24" s="30" t="s">
        <v>48</v>
      </c>
      <c r="F24" s="30" t="s">
        <v>49</v>
      </c>
      <c r="G24" s="30"/>
      <c r="H24" s="30" t="s">
        <v>53</v>
      </c>
      <c r="I24" s="33" t="s">
        <v>52</v>
      </c>
      <c r="J24" s="31">
        <f>D24*G24</f>
        <v>0</v>
      </c>
      <c r="K24" s="76"/>
      <c r="L24" s="75"/>
    </row>
    <row r="25" spans="1:13" s="21" customFormat="1" ht="13.5" x14ac:dyDescent="0.15">
      <c r="A25" s="45" t="s">
        <v>19</v>
      </c>
      <c r="B25" s="35"/>
      <c r="C25" s="35"/>
      <c r="D25" s="36"/>
      <c r="E25" s="35"/>
      <c r="F25" s="35"/>
      <c r="G25" s="35"/>
      <c r="H25" s="35"/>
      <c r="I25" s="35"/>
      <c r="J25" s="36"/>
      <c r="K25" s="77"/>
      <c r="L25" s="78">
        <f>SUM(K26:K39)</f>
        <v>0</v>
      </c>
    </row>
    <row r="26" spans="1:13" s="21" customFormat="1" ht="13.5" x14ac:dyDescent="0.15">
      <c r="A26" s="32" t="s">
        <v>20</v>
      </c>
      <c r="D26" s="10"/>
      <c r="J26" s="31"/>
      <c r="K26" s="74">
        <f>ROUNDDOWN((J27+J28)/1000,0)</f>
        <v>0</v>
      </c>
      <c r="L26" s="75"/>
    </row>
    <row r="27" spans="1:13" s="21" customFormat="1" ht="13.5" x14ac:dyDescent="0.15">
      <c r="A27" s="32"/>
      <c r="B27" s="30" t="s">
        <v>35</v>
      </c>
      <c r="C27" s="30"/>
      <c r="D27" s="31"/>
      <c r="E27" s="30"/>
      <c r="F27" s="30"/>
      <c r="G27" s="30"/>
      <c r="H27" s="30"/>
      <c r="I27" s="33" t="s">
        <v>52</v>
      </c>
      <c r="J27" s="31"/>
      <c r="K27" s="74"/>
      <c r="L27" s="75"/>
    </row>
    <row r="28" spans="1:13" s="21" customFormat="1" ht="13.5" x14ac:dyDescent="0.15">
      <c r="A28" s="32"/>
      <c r="B28" s="30" t="s">
        <v>36</v>
      </c>
      <c r="C28" s="30"/>
      <c r="D28" s="31"/>
      <c r="E28" s="30"/>
      <c r="F28" s="30"/>
      <c r="G28" s="30"/>
      <c r="H28" s="30"/>
      <c r="I28" s="33" t="s">
        <v>52</v>
      </c>
      <c r="J28" s="31"/>
      <c r="K28" s="74"/>
      <c r="L28" s="75"/>
    </row>
    <row r="29" spans="1:13" s="21" customFormat="1" ht="13.5" x14ac:dyDescent="0.15">
      <c r="A29" s="32" t="s">
        <v>21</v>
      </c>
      <c r="B29" s="30"/>
      <c r="C29" s="30"/>
      <c r="D29" s="31"/>
      <c r="E29" s="30"/>
      <c r="F29" s="30"/>
      <c r="G29" s="30"/>
      <c r="H29" s="30"/>
      <c r="I29" s="30"/>
      <c r="J29" s="31"/>
      <c r="K29" s="74">
        <f>ROUNDDOWN((J30+J31+J32)/1000,0)</f>
        <v>0</v>
      </c>
      <c r="L29" s="75"/>
    </row>
    <row r="30" spans="1:13" s="21" customFormat="1" ht="13.5" x14ac:dyDescent="0.15">
      <c r="A30" s="32" t="s">
        <v>38</v>
      </c>
      <c r="B30" s="30" t="s">
        <v>37</v>
      </c>
      <c r="C30" s="30"/>
      <c r="D30" s="31"/>
      <c r="E30" s="30"/>
      <c r="F30" s="30"/>
      <c r="G30" s="30"/>
      <c r="H30" s="30"/>
      <c r="I30" s="33" t="s">
        <v>52</v>
      </c>
      <c r="J30" s="31"/>
      <c r="K30" s="74"/>
      <c r="L30" s="75"/>
    </row>
    <row r="31" spans="1:13" s="21" customFormat="1" ht="13.5" x14ac:dyDescent="0.15">
      <c r="A31" s="32"/>
      <c r="B31" s="30" t="s">
        <v>39</v>
      </c>
      <c r="C31" s="30"/>
      <c r="D31" s="31"/>
      <c r="E31" s="30"/>
      <c r="F31" s="30"/>
      <c r="G31" s="30"/>
      <c r="H31" s="30"/>
      <c r="I31" s="33" t="s">
        <v>52</v>
      </c>
      <c r="J31" s="31"/>
      <c r="K31" s="74"/>
      <c r="L31" s="75"/>
    </row>
    <row r="32" spans="1:13" s="21" customFormat="1" ht="13.5" x14ac:dyDescent="0.15">
      <c r="A32" s="32" t="s">
        <v>40</v>
      </c>
      <c r="B32" s="30" t="s">
        <v>39</v>
      </c>
      <c r="C32" s="30"/>
      <c r="D32" s="31"/>
      <c r="E32" s="30"/>
      <c r="F32" s="30"/>
      <c r="G32" s="30"/>
      <c r="H32" s="30"/>
      <c r="I32" s="33" t="s">
        <v>52</v>
      </c>
      <c r="J32" s="31"/>
      <c r="K32" s="74"/>
      <c r="L32" s="75"/>
    </row>
    <row r="33" spans="1:13" s="21" customFormat="1" ht="13.5" x14ac:dyDescent="0.15">
      <c r="A33" s="32" t="s">
        <v>22</v>
      </c>
      <c r="D33" s="10"/>
      <c r="J33" s="10"/>
      <c r="K33" s="74">
        <f>ROUNDDOWN((J34)/1000,0)</f>
        <v>0</v>
      </c>
      <c r="L33" s="75"/>
    </row>
    <row r="34" spans="1:13" s="21" customFormat="1" ht="13.5" x14ac:dyDescent="0.15">
      <c r="A34" s="32"/>
      <c r="B34" s="30" t="s">
        <v>41</v>
      </c>
      <c r="C34" s="30"/>
      <c r="D34" s="31"/>
      <c r="E34" s="30"/>
      <c r="F34" s="30"/>
      <c r="G34" s="30"/>
      <c r="H34" s="30"/>
      <c r="I34" s="33" t="s">
        <v>52</v>
      </c>
      <c r="J34" s="31"/>
      <c r="K34" s="74"/>
      <c r="L34" s="75"/>
    </row>
    <row r="35" spans="1:13" s="21" customFormat="1" ht="13.5" x14ac:dyDescent="0.15">
      <c r="A35" s="32" t="s">
        <v>23</v>
      </c>
      <c r="B35" s="30"/>
      <c r="C35" s="30"/>
      <c r="D35" s="31"/>
      <c r="E35" s="30"/>
      <c r="F35" s="30"/>
      <c r="G35" s="30"/>
      <c r="H35" s="30"/>
      <c r="I35" s="30"/>
      <c r="J35" s="31"/>
      <c r="K35" s="74">
        <f>ROUNDDOWN((J36+J37+J38+J39)/1000,0)</f>
        <v>0</v>
      </c>
      <c r="L35" s="75"/>
    </row>
    <row r="36" spans="1:13" s="21" customFormat="1" ht="13.5" x14ac:dyDescent="0.15">
      <c r="A36" s="32" t="s">
        <v>42</v>
      </c>
      <c r="B36" s="30"/>
      <c r="C36" s="30" t="s">
        <v>109</v>
      </c>
      <c r="D36" s="31"/>
      <c r="E36" s="30" t="s">
        <v>48</v>
      </c>
      <c r="F36" s="30" t="s">
        <v>49</v>
      </c>
      <c r="G36" s="30"/>
      <c r="H36" s="30" t="s">
        <v>54</v>
      </c>
      <c r="I36" s="33" t="s">
        <v>52</v>
      </c>
      <c r="J36" s="31">
        <f>D36*G36</f>
        <v>0</v>
      </c>
      <c r="K36" s="74"/>
      <c r="L36" s="75"/>
    </row>
    <row r="37" spans="1:13" s="21" customFormat="1" ht="13.5" x14ac:dyDescent="0.15">
      <c r="A37" s="32" t="s">
        <v>43</v>
      </c>
      <c r="B37" s="30" t="s">
        <v>55</v>
      </c>
      <c r="C37" s="30"/>
      <c r="D37" s="31"/>
      <c r="E37" s="30"/>
      <c r="F37" s="30"/>
      <c r="G37" s="30"/>
      <c r="H37" s="30"/>
      <c r="I37" s="33" t="s">
        <v>52</v>
      </c>
      <c r="J37" s="31"/>
      <c r="K37" s="74"/>
      <c r="L37" s="75"/>
    </row>
    <row r="38" spans="1:13" s="21" customFormat="1" ht="13.5" x14ac:dyDescent="0.15">
      <c r="A38" s="32"/>
      <c r="B38" s="30" t="s">
        <v>56</v>
      </c>
      <c r="C38" s="30"/>
      <c r="D38" s="31"/>
      <c r="E38" s="30"/>
      <c r="F38" s="30"/>
      <c r="G38" s="30"/>
      <c r="H38" s="30"/>
      <c r="I38" s="33" t="s">
        <v>52</v>
      </c>
      <c r="J38" s="31"/>
      <c r="K38" s="74"/>
      <c r="L38" s="75"/>
    </row>
    <row r="39" spans="1:13" s="21" customFormat="1" ht="13.5" x14ac:dyDescent="0.15">
      <c r="A39" s="32" t="s">
        <v>44</v>
      </c>
      <c r="B39" s="30" t="s">
        <v>61</v>
      </c>
      <c r="C39" s="30"/>
      <c r="D39" s="31"/>
      <c r="E39" s="30"/>
      <c r="F39" s="30"/>
      <c r="G39" s="30"/>
      <c r="H39" s="30"/>
      <c r="I39" s="33" t="s">
        <v>52</v>
      </c>
      <c r="J39" s="31"/>
      <c r="K39" s="74"/>
      <c r="L39" s="75"/>
    </row>
    <row r="40" spans="1:13" s="21" customFormat="1" ht="13.5" x14ac:dyDescent="0.15">
      <c r="A40" s="191" t="s">
        <v>57</v>
      </c>
      <c r="B40" s="192"/>
      <c r="C40" s="35"/>
      <c r="D40" s="36">
        <f>SUM(L6:L39)*1000</f>
        <v>0</v>
      </c>
      <c r="E40" s="35" t="s">
        <v>48</v>
      </c>
      <c r="F40" s="35" t="s">
        <v>49</v>
      </c>
      <c r="G40" s="35">
        <v>10</v>
      </c>
      <c r="H40" s="35" t="s">
        <v>58</v>
      </c>
      <c r="I40" s="37" t="s">
        <v>52</v>
      </c>
      <c r="J40" s="36">
        <f>D40*G40%</f>
        <v>0</v>
      </c>
      <c r="K40" s="77"/>
      <c r="L40" s="78">
        <f>ROUNDDOWN((J40)/1000,0)</f>
        <v>0</v>
      </c>
    </row>
    <row r="41" spans="1:13" s="19" customFormat="1" ht="14.25" thickBot="1" x14ac:dyDescent="0.2">
      <c r="A41" s="92" t="s">
        <v>111</v>
      </c>
      <c r="B41" s="93"/>
      <c r="C41" s="93"/>
      <c r="D41" s="93"/>
      <c r="E41" s="93"/>
      <c r="F41" s="93"/>
      <c r="G41" s="93"/>
      <c r="H41" s="93"/>
      <c r="I41" s="93"/>
      <c r="J41" s="94"/>
      <c r="K41" s="95"/>
      <c r="L41" s="96">
        <f>SUM(L6:L40)</f>
        <v>0</v>
      </c>
    </row>
    <row r="42" spans="1:13" s="19" customFormat="1" ht="13.5" x14ac:dyDescent="0.15">
      <c r="A42" s="97" t="s">
        <v>123</v>
      </c>
      <c r="B42" s="98"/>
      <c r="C42" s="98"/>
      <c r="D42" s="98"/>
      <c r="E42" s="98"/>
      <c r="F42" s="98"/>
      <c r="G42" s="98"/>
      <c r="H42" s="98"/>
      <c r="I42" s="98"/>
      <c r="J42" s="98"/>
      <c r="K42" s="189">
        <f>L41*1000</f>
        <v>0</v>
      </c>
      <c r="L42" s="190"/>
    </row>
    <row r="43" spans="1:13" s="19" customFormat="1" ht="13.5" x14ac:dyDescent="0.15">
      <c r="A43" s="97" t="s">
        <v>112</v>
      </c>
      <c r="B43" s="99"/>
      <c r="C43" s="98"/>
      <c r="D43" s="98"/>
      <c r="E43" s="98"/>
      <c r="F43" s="98"/>
      <c r="G43" s="98"/>
      <c r="H43" s="98"/>
      <c r="I43" s="98"/>
      <c r="J43" s="100"/>
      <c r="K43" s="181">
        <f>ROUNDDOWN(K42*0.1,0)</f>
        <v>0</v>
      </c>
      <c r="L43" s="182"/>
    </row>
    <row r="44" spans="1:13" s="19" customFormat="1" ht="13.5" x14ac:dyDescent="0.15">
      <c r="A44" s="97" t="s">
        <v>124</v>
      </c>
      <c r="B44" s="99"/>
      <c r="C44" s="98"/>
      <c r="D44" s="98"/>
      <c r="E44" s="98"/>
      <c r="F44" s="98"/>
      <c r="G44" s="98"/>
      <c r="H44" s="98"/>
      <c r="I44" s="98"/>
      <c r="J44" s="100"/>
      <c r="K44" s="181">
        <f>K42+K43</f>
        <v>0</v>
      </c>
      <c r="L44" s="182"/>
    </row>
    <row r="45" spans="1:13" s="101" customFormat="1" ht="13.5" x14ac:dyDescent="0.15">
      <c r="B45" s="102"/>
      <c r="D45" s="103"/>
      <c r="J45" s="103"/>
    </row>
    <row r="46" spans="1:13" s="19" customFormat="1" ht="13.5" x14ac:dyDescent="0.15">
      <c r="A46" s="180" t="s">
        <v>113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 t="s">
        <v>94</v>
      </c>
      <c r="L46" s="180"/>
    </row>
    <row r="47" spans="1:13" s="19" customFormat="1" ht="13.5" x14ac:dyDescent="0.15">
      <c r="A47" s="104" t="s">
        <v>25</v>
      </c>
      <c r="B47" s="105"/>
      <c r="C47" s="105"/>
      <c r="D47" s="106"/>
      <c r="E47" s="105"/>
      <c r="F47" s="105"/>
      <c r="G47" s="105"/>
      <c r="H47" s="105"/>
      <c r="I47" s="105"/>
      <c r="J47" s="107"/>
      <c r="K47" s="202">
        <f>SUM(K48:K52)</f>
        <v>0</v>
      </c>
      <c r="L47" s="203"/>
    </row>
    <row r="48" spans="1:13" s="19" customFormat="1" ht="13.5" x14ac:dyDescent="0.15">
      <c r="A48" s="108" t="s">
        <v>26</v>
      </c>
      <c r="B48" s="101"/>
      <c r="C48" s="101"/>
      <c r="D48" s="103"/>
      <c r="E48" s="101"/>
      <c r="F48" s="101"/>
      <c r="G48" s="101"/>
      <c r="H48" s="101"/>
      <c r="I48" s="101"/>
      <c r="J48" s="109"/>
      <c r="K48" s="110">
        <f>SUM(J49:J50)</f>
        <v>0</v>
      </c>
      <c r="L48" s="111"/>
      <c r="M48" s="112"/>
    </row>
    <row r="49" spans="1:13" s="19" customFormat="1" ht="13.5" x14ac:dyDescent="0.15">
      <c r="A49" s="108"/>
      <c r="B49" s="113" t="s">
        <v>85</v>
      </c>
      <c r="C49" s="113"/>
      <c r="D49" s="103"/>
      <c r="E49" s="101"/>
      <c r="F49" s="101"/>
      <c r="G49" s="101"/>
      <c r="H49" s="101"/>
      <c r="I49" s="114" t="s">
        <v>118</v>
      </c>
      <c r="J49" s="109"/>
      <c r="K49" s="108"/>
      <c r="L49" s="115"/>
      <c r="M49" s="116"/>
    </row>
    <row r="50" spans="1:13" s="19" customFormat="1" ht="13.5" x14ac:dyDescent="0.15">
      <c r="A50" s="108"/>
      <c r="B50" s="113" t="s">
        <v>96</v>
      </c>
      <c r="C50" s="113"/>
      <c r="D50" s="103"/>
      <c r="E50" s="101"/>
      <c r="F50" s="101"/>
      <c r="G50" s="101"/>
      <c r="H50" s="101"/>
      <c r="I50" s="114" t="s">
        <v>118</v>
      </c>
      <c r="J50" s="109"/>
      <c r="K50" s="108"/>
      <c r="L50" s="115"/>
      <c r="M50" s="116"/>
    </row>
    <row r="51" spans="1:13" s="19" customFormat="1" ht="13.5" x14ac:dyDescent="0.15">
      <c r="A51" s="108" t="s">
        <v>27</v>
      </c>
      <c r="B51" s="101"/>
      <c r="C51" s="101"/>
      <c r="D51" s="103"/>
      <c r="E51" s="101"/>
      <c r="F51" s="101"/>
      <c r="G51" s="101"/>
      <c r="H51" s="101"/>
      <c r="I51" s="101"/>
      <c r="J51" s="109"/>
      <c r="K51" s="110">
        <f>SUM(J52)</f>
        <v>0</v>
      </c>
      <c r="L51" s="111"/>
    </row>
    <row r="52" spans="1:13" s="19" customFormat="1" ht="13.5" x14ac:dyDescent="0.15">
      <c r="A52" s="108"/>
      <c r="B52" s="113" t="s">
        <v>95</v>
      </c>
      <c r="C52" s="113"/>
      <c r="D52" s="103"/>
      <c r="E52" s="101"/>
      <c r="F52" s="101"/>
      <c r="G52" s="101"/>
      <c r="H52" s="101"/>
      <c r="I52" s="114" t="s">
        <v>118</v>
      </c>
      <c r="J52" s="109"/>
      <c r="K52" s="117"/>
      <c r="L52" s="115"/>
      <c r="M52" s="116"/>
    </row>
    <row r="53" spans="1:13" s="19" customFormat="1" ht="13.5" x14ac:dyDescent="0.15">
      <c r="A53" s="118"/>
      <c r="B53" s="119"/>
      <c r="C53" s="119"/>
      <c r="D53" s="120"/>
      <c r="E53" s="119"/>
      <c r="F53" s="119"/>
      <c r="G53" s="119"/>
      <c r="H53" s="119"/>
      <c r="I53" s="119"/>
      <c r="J53" s="121"/>
      <c r="K53" s="118"/>
      <c r="L53" s="122"/>
    </row>
    <row r="54" spans="1:13" s="19" customFormat="1" ht="13.5" x14ac:dyDescent="0.15">
      <c r="A54" s="97" t="s">
        <v>125</v>
      </c>
      <c r="B54" s="99"/>
      <c r="C54" s="98"/>
      <c r="D54" s="98"/>
      <c r="E54" s="98"/>
      <c r="F54" s="98"/>
      <c r="G54" s="98"/>
      <c r="H54" s="98"/>
      <c r="I54" s="98"/>
      <c r="J54" s="100"/>
      <c r="K54" s="181">
        <f>ROUNDDOWN(K47*0.1,0)</f>
        <v>0</v>
      </c>
      <c r="L54" s="182"/>
    </row>
    <row r="55" spans="1:13" s="19" customFormat="1" ht="13.5" x14ac:dyDescent="0.15">
      <c r="A55" s="97" t="s">
        <v>126</v>
      </c>
      <c r="B55" s="99"/>
      <c r="C55" s="98"/>
      <c r="D55" s="98"/>
      <c r="E55" s="98"/>
      <c r="F55" s="98"/>
      <c r="G55" s="98"/>
      <c r="H55" s="98"/>
      <c r="I55" s="98"/>
      <c r="J55" s="100"/>
      <c r="K55" s="181">
        <f>K47+K54</f>
        <v>0</v>
      </c>
      <c r="L55" s="182"/>
    </row>
    <row r="56" spans="1:13" s="19" customFormat="1" ht="13.5" x14ac:dyDescent="0.15">
      <c r="D56" s="116"/>
      <c r="J56" s="116"/>
    </row>
    <row r="57" spans="1:13" s="19" customFormat="1" ht="13.5" x14ac:dyDescent="0.15">
      <c r="A57" s="186" t="s">
        <v>127</v>
      </c>
      <c r="B57" s="187"/>
      <c r="C57" s="187"/>
      <c r="D57" s="187"/>
      <c r="E57" s="187"/>
      <c r="F57" s="187"/>
      <c r="G57" s="187"/>
      <c r="H57" s="187"/>
      <c r="I57" s="187"/>
      <c r="J57" s="188"/>
      <c r="K57" s="183">
        <f>ROUNDDOWN(K42+K47,0)</f>
        <v>0</v>
      </c>
      <c r="L57" s="184"/>
    </row>
    <row r="58" spans="1:13" s="19" customFormat="1" ht="13.5" x14ac:dyDescent="0.15">
      <c r="A58" s="186" t="s">
        <v>128</v>
      </c>
      <c r="B58" s="187"/>
      <c r="C58" s="187"/>
      <c r="D58" s="187"/>
      <c r="E58" s="187"/>
      <c r="F58" s="187"/>
      <c r="G58" s="187"/>
      <c r="H58" s="187"/>
      <c r="I58" s="187"/>
      <c r="J58" s="188"/>
      <c r="K58" s="181">
        <f>K43+K54</f>
        <v>0</v>
      </c>
      <c r="L58" s="182"/>
    </row>
    <row r="59" spans="1:13" s="19" customFormat="1" ht="13.5" x14ac:dyDescent="0.15">
      <c r="A59" s="186" t="s">
        <v>114</v>
      </c>
      <c r="B59" s="187"/>
      <c r="C59" s="187"/>
      <c r="D59" s="187"/>
      <c r="E59" s="187"/>
      <c r="F59" s="187"/>
      <c r="G59" s="187"/>
      <c r="H59" s="187"/>
      <c r="I59" s="187"/>
      <c r="J59" s="188"/>
      <c r="K59" s="181">
        <f>K57+K58</f>
        <v>0</v>
      </c>
      <c r="L59" s="182"/>
    </row>
    <row r="60" spans="1:13" ht="18" customHeight="1" x14ac:dyDescent="0.15"/>
    <row r="61" spans="1:13" ht="19.5" customHeight="1" x14ac:dyDescent="0.15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</row>
    <row r="62" spans="1:13" ht="57.75" customHeight="1" x14ac:dyDescent="0.15">
      <c r="A62" s="179" t="s">
        <v>225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M67"/>
  <sheetViews>
    <sheetView showGridLines="0" zoomScale="85" zoomScaleNormal="85" workbookViewId="0">
      <selection activeCell="K53" sqref="K53:L53"/>
    </sheetView>
  </sheetViews>
  <sheetFormatPr defaultRowHeight="19.5" customHeight="1" x14ac:dyDescent="0.15"/>
  <cols>
    <col min="1" max="1" width="16.375" style="131" bestFit="1" customWidth="1"/>
    <col min="2" max="2" width="20" style="131" bestFit="1" customWidth="1"/>
    <col min="3" max="3" width="3.375" style="131" bestFit="1" customWidth="1"/>
    <col min="4" max="4" width="10.875" style="132" bestFit="1" customWidth="1"/>
    <col min="5" max="6" width="3.375" style="131" bestFit="1" customWidth="1"/>
    <col min="7" max="7" width="3.5" style="131" bestFit="1" customWidth="1"/>
    <col min="8" max="8" width="4.75" style="131" bestFit="1" customWidth="1"/>
    <col min="9" max="9" width="4.625" style="131" bestFit="1" customWidth="1"/>
    <col min="10" max="10" width="9.75" style="132" bestFit="1" customWidth="1"/>
    <col min="11" max="11" width="9.25" style="131" bestFit="1" customWidth="1"/>
    <col min="12" max="12" width="8.125" style="131" bestFit="1" customWidth="1"/>
    <col min="13" max="16384" width="9" style="131"/>
  </cols>
  <sheetData>
    <row r="1" spans="1:13" ht="19.5" customHeight="1" x14ac:dyDescent="0.15">
      <c r="K1" s="132"/>
      <c r="L1" s="18" t="s">
        <v>207</v>
      </c>
      <c r="M1" s="164"/>
    </row>
    <row r="2" spans="1:13" ht="19.5" customHeight="1" x14ac:dyDescent="0.15">
      <c r="A2" s="206" t="s">
        <v>217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3" s="142" customFormat="1" ht="16.5" customHeight="1" x14ac:dyDescent="0.15">
      <c r="B3" s="207"/>
      <c r="C3" s="207"/>
      <c r="D3" s="207"/>
      <c r="E3" s="207"/>
      <c r="F3" s="207"/>
      <c r="G3" s="207"/>
      <c r="H3" s="207"/>
      <c r="J3" s="208"/>
      <c r="K3" s="208"/>
      <c r="L3" s="208"/>
    </row>
    <row r="4" spans="1:13" s="142" customFormat="1" ht="18" customHeight="1" thickBot="1" x14ac:dyDescent="0.2">
      <c r="A4" s="209" t="s">
        <v>222</v>
      </c>
      <c r="B4" s="209"/>
      <c r="C4" s="209"/>
      <c r="D4" s="209"/>
      <c r="E4" s="209"/>
      <c r="F4" s="209"/>
      <c r="G4" s="209"/>
      <c r="H4" s="209"/>
      <c r="I4" s="209"/>
      <c r="J4" s="209"/>
      <c r="K4" s="210"/>
      <c r="L4" s="210"/>
    </row>
    <row r="5" spans="1:13" s="142" customFormat="1" ht="18" customHeight="1" x14ac:dyDescent="0.15">
      <c r="A5" s="211" t="s">
        <v>190</v>
      </c>
      <c r="B5" s="212"/>
      <c r="C5" s="212"/>
      <c r="D5" s="212"/>
      <c r="E5" s="212"/>
      <c r="F5" s="212"/>
      <c r="G5" s="212"/>
      <c r="H5" s="212"/>
      <c r="I5" s="212"/>
      <c r="J5" s="213"/>
      <c r="K5" s="214" t="s">
        <v>189</v>
      </c>
      <c r="L5" s="215"/>
    </row>
    <row r="6" spans="1:13" s="142" customFormat="1" ht="18" customHeight="1" x14ac:dyDescent="0.15">
      <c r="A6" s="163" t="s">
        <v>188</v>
      </c>
      <c r="B6" s="162"/>
      <c r="C6" s="162"/>
      <c r="D6" s="162"/>
      <c r="E6" s="162"/>
      <c r="F6" s="162"/>
      <c r="G6" s="162"/>
      <c r="H6" s="162"/>
      <c r="I6" s="162"/>
      <c r="J6" s="161"/>
      <c r="K6" s="160"/>
      <c r="L6" s="159">
        <f>SUM(K7:K35)</f>
        <v>0</v>
      </c>
    </row>
    <row r="7" spans="1:13" s="142" customFormat="1" ht="18" customHeight="1" x14ac:dyDescent="0.15">
      <c r="A7" s="156" t="s">
        <v>187</v>
      </c>
      <c r="B7" s="155"/>
      <c r="C7" s="155"/>
      <c r="D7" s="154"/>
      <c r="E7" s="155"/>
      <c r="F7" s="155"/>
      <c r="G7" s="155"/>
      <c r="H7" s="155"/>
      <c r="I7" s="155"/>
      <c r="J7" s="154"/>
      <c r="K7" s="149">
        <f>ROUNDDOWN((J8+J9+J10)/1000,0)</f>
        <v>0</v>
      </c>
      <c r="L7" s="153"/>
    </row>
    <row r="8" spans="1:13" s="142" customFormat="1" ht="18" customHeight="1" x14ac:dyDescent="0.15">
      <c r="A8" s="151"/>
      <c r="B8" s="134" t="s">
        <v>186</v>
      </c>
      <c r="C8" s="134"/>
      <c r="D8" s="135"/>
      <c r="E8" s="134"/>
      <c r="F8" s="134"/>
      <c r="G8" s="134"/>
      <c r="H8" s="134"/>
      <c r="I8" s="150" t="s">
        <v>151</v>
      </c>
      <c r="J8" s="135"/>
      <c r="K8" s="149"/>
      <c r="L8" s="148"/>
    </row>
    <row r="9" spans="1:13" s="142" customFormat="1" ht="18" customHeight="1" x14ac:dyDescent="0.15">
      <c r="A9" s="151"/>
      <c r="B9" s="134" t="s">
        <v>185</v>
      </c>
      <c r="C9" s="134"/>
      <c r="D9" s="135"/>
      <c r="E9" s="134"/>
      <c r="F9" s="134"/>
      <c r="G9" s="134"/>
      <c r="H9" s="134"/>
      <c r="I9" s="150" t="s">
        <v>151</v>
      </c>
      <c r="J9" s="135"/>
      <c r="K9" s="149"/>
      <c r="L9" s="148"/>
    </row>
    <row r="10" spans="1:13" s="142" customFormat="1" ht="18" customHeight="1" x14ac:dyDescent="0.15">
      <c r="A10" s="151"/>
      <c r="B10" s="134" t="s">
        <v>184</v>
      </c>
      <c r="C10" s="134"/>
      <c r="D10" s="135"/>
      <c r="E10" s="134"/>
      <c r="F10" s="134"/>
      <c r="G10" s="134"/>
      <c r="H10" s="134"/>
      <c r="I10" s="150" t="s">
        <v>151</v>
      </c>
      <c r="J10" s="135"/>
      <c r="K10" s="149"/>
      <c r="L10" s="148"/>
    </row>
    <row r="11" spans="1:13" s="142" customFormat="1" ht="18" customHeight="1" x14ac:dyDescent="0.15">
      <c r="A11" s="151"/>
      <c r="B11" s="134"/>
      <c r="C11" s="134"/>
      <c r="D11" s="135"/>
      <c r="E11" s="134"/>
      <c r="F11" s="134"/>
      <c r="G11" s="134"/>
      <c r="H11" s="134"/>
      <c r="I11" s="150"/>
      <c r="J11" s="135"/>
      <c r="K11" s="149"/>
      <c r="L11" s="148"/>
    </row>
    <row r="12" spans="1:13" s="142" customFormat="1" ht="18" customHeight="1" x14ac:dyDescent="0.15">
      <c r="A12" s="151" t="s">
        <v>183</v>
      </c>
      <c r="B12" s="134"/>
      <c r="C12" s="134"/>
      <c r="D12" s="135"/>
      <c r="E12" s="134"/>
      <c r="F12" s="134"/>
      <c r="G12" s="134"/>
      <c r="H12" s="134"/>
      <c r="I12" s="134"/>
      <c r="J12" s="135"/>
      <c r="K12" s="149">
        <f>ROUNDDOWN((J13+J14)/1000,0)</f>
        <v>0</v>
      </c>
      <c r="L12" s="148"/>
    </row>
    <row r="13" spans="1:13" s="142" customFormat="1" ht="18" customHeight="1" x14ac:dyDescent="0.15">
      <c r="A13" s="151"/>
      <c r="B13" s="134" t="s">
        <v>182</v>
      </c>
      <c r="C13" s="134"/>
      <c r="D13" s="135"/>
      <c r="E13" s="134"/>
      <c r="F13" s="134"/>
      <c r="G13" s="134"/>
      <c r="H13" s="134"/>
      <c r="I13" s="150" t="s">
        <v>151</v>
      </c>
      <c r="J13" s="135"/>
      <c r="K13" s="149"/>
      <c r="L13" s="148"/>
    </row>
    <row r="14" spans="1:13" s="142" customFormat="1" ht="18" customHeight="1" x14ac:dyDescent="0.15">
      <c r="A14" s="151"/>
      <c r="B14" s="134" t="s">
        <v>181</v>
      </c>
      <c r="C14" s="134"/>
      <c r="D14" s="135"/>
      <c r="E14" s="134"/>
      <c r="F14" s="134"/>
      <c r="G14" s="134"/>
      <c r="H14" s="134"/>
      <c r="I14" s="150" t="s">
        <v>151</v>
      </c>
      <c r="J14" s="135"/>
      <c r="K14" s="149"/>
      <c r="L14" s="148"/>
    </row>
    <row r="15" spans="1:13" s="142" customFormat="1" ht="18" customHeight="1" x14ac:dyDescent="0.15">
      <c r="A15" s="151"/>
      <c r="B15" s="134"/>
      <c r="C15" s="134"/>
      <c r="D15" s="135"/>
      <c r="E15" s="134"/>
      <c r="F15" s="134"/>
      <c r="G15" s="134"/>
      <c r="H15" s="134"/>
      <c r="I15" s="150"/>
      <c r="J15" s="135"/>
      <c r="K15" s="149"/>
      <c r="L15" s="148"/>
    </row>
    <row r="16" spans="1:13" s="152" customFormat="1" ht="18" customHeight="1" x14ac:dyDescent="0.15">
      <c r="A16" s="156" t="s">
        <v>180</v>
      </c>
      <c r="B16" s="155"/>
      <c r="C16" s="155"/>
      <c r="D16" s="154"/>
      <c r="E16" s="155"/>
      <c r="F16" s="155"/>
      <c r="G16" s="155"/>
      <c r="H16" s="155"/>
      <c r="I16" s="155"/>
      <c r="J16" s="154"/>
      <c r="K16" s="149">
        <f>ROUNDDOWN((J17+J18)/1000,0)</f>
        <v>0</v>
      </c>
      <c r="L16" s="153"/>
    </row>
    <row r="17" spans="1:12" s="142" customFormat="1" ht="18" customHeight="1" x14ac:dyDescent="0.15">
      <c r="A17" s="151"/>
      <c r="B17" s="155" t="s">
        <v>179</v>
      </c>
      <c r="C17" s="134" t="s">
        <v>157</v>
      </c>
      <c r="D17" s="135"/>
      <c r="E17" s="134" t="s">
        <v>154</v>
      </c>
      <c r="F17" s="134" t="s">
        <v>153</v>
      </c>
      <c r="G17" s="134"/>
      <c r="H17" s="134" t="s">
        <v>156</v>
      </c>
      <c r="I17" s="150" t="s">
        <v>172</v>
      </c>
      <c r="J17" s="135">
        <f>D17*G17</f>
        <v>0</v>
      </c>
      <c r="K17" s="158"/>
      <c r="L17" s="148"/>
    </row>
    <row r="18" spans="1:12" s="142" customFormat="1" ht="18" customHeight="1" x14ac:dyDescent="0.15">
      <c r="A18" s="151"/>
      <c r="B18" s="155" t="s">
        <v>178</v>
      </c>
      <c r="C18" s="134" t="s">
        <v>157</v>
      </c>
      <c r="D18" s="135"/>
      <c r="E18" s="134" t="s">
        <v>154</v>
      </c>
      <c r="F18" s="134" t="s">
        <v>153</v>
      </c>
      <c r="G18" s="134"/>
      <c r="H18" s="134" t="s">
        <v>177</v>
      </c>
      <c r="I18" s="150" t="s">
        <v>172</v>
      </c>
      <c r="J18" s="135">
        <f>D18*G18</f>
        <v>0</v>
      </c>
      <c r="K18" s="149"/>
      <c r="L18" s="148"/>
    </row>
    <row r="19" spans="1:12" s="142" customFormat="1" ht="18" customHeight="1" x14ac:dyDescent="0.15">
      <c r="A19" s="151"/>
      <c r="B19" s="155"/>
      <c r="C19" s="134"/>
      <c r="D19" s="135"/>
      <c r="E19" s="134"/>
      <c r="F19" s="134"/>
      <c r="G19" s="134"/>
      <c r="H19" s="134"/>
      <c r="I19" s="150"/>
      <c r="J19" s="135"/>
      <c r="K19" s="149"/>
      <c r="L19" s="148"/>
    </row>
    <row r="20" spans="1:12" s="142" customFormat="1" ht="18" customHeight="1" x14ac:dyDescent="0.15">
      <c r="A20" s="151" t="s">
        <v>176</v>
      </c>
      <c r="B20" s="134"/>
      <c r="C20" s="134"/>
      <c r="D20" s="135"/>
      <c r="E20" s="134"/>
      <c r="F20" s="134"/>
      <c r="G20" s="134"/>
      <c r="H20" s="134"/>
      <c r="I20" s="150"/>
      <c r="J20" s="135"/>
      <c r="K20" s="149">
        <f>ROUNDDOWN((J21+J22+J23)/1000,0)</f>
        <v>0</v>
      </c>
      <c r="L20" s="148"/>
    </row>
    <row r="21" spans="1:12" s="142" customFormat="1" ht="18" customHeight="1" x14ac:dyDescent="0.15">
      <c r="A21" s="151"/>
      <c r="B21" s="134" t="s">
        <v>175</v>
      </c>
      <c r="C21" s="134"/>
      <c r="D21" s="135"/>
      <c r="E21" s="134"/>
      <c r="F21" s="134"/>
      <c r="G21" s="134"/>
      <c r="H21" s="134"/>
      <c r="I21" s="150" t="s">
        <v>172</v>
      </c>
      <c r="J21" s="135"/>
      <c r="K21" s="149"/>
      <c r="L21" s="148"/>
    </row>
    <row r="22" spans="1:12" s="142" customFormat="1" ht="18" customHeight="1" x14ac:dyDescent="0.15">
      <c r="A22" s="151"/>
      <c r="B22" s="134" t="s">
        <v>174</v>
      </c>
      <c r="C22" s="134"/>
      <c r="D22" s="135"/>
      <c r="E22" s="134"/>
      <c r="F22" s="134"/>
      <c r="G22" s="134"/>
      <c r="H22" s="134"/>
      <c r="I22" s="150" t="s">
        <v>172</v>
      </c>
      <c r="J22" s="135"/>
      <c r="K22" s="149"/>
      <c r="L22" s="148"/>
    </row>
    <row r="23" spans="1:12" s="142" customFormat="1" ht="18" customHeight="1" x14ac:dyDescent="0.15">
      <c r="A23" s="151"/>
      <c r="B23" s="134" t="s">
        <v>173</v>
      </c>
      <c r="C23" s="134"/>
      <c r="D23" s="135"/>
      <c r="E23" s="134"/>
      <c r="F23" s="134"/>
      <c r="G23" s="134"/>
      <c r="H23" s="134"/>
      <c r="I23" s="150" t="s">
        <v>172</v>
      </c>
      <c r="J23" s="135"/>
      <c r="K23" s="149"/>
      <c r="L23" s="148"/>
    </row>
    <row r="24" spans="1:12" s="142" customFormat="1" ht="18" customHeight="1" x14ac:dyDescent="0.15">
      <c r="A24" s="151"/>
      <c r="B24" s="134"/>
      <c r="C24" s="134"/>
      <c r="D24" s="135"/>
      <c r="E24" s="134"/>
      <c r="F24" s="134"/>
      <c r="G24" s="134"/>
      <c r="H24" s="134"/>
      <c r="I24" s="150"/>
      <c r="J24" s="135"/>
      <c r="K24" s="149"/>
      <c r="L24" s="148"/>
    </row>
    <row r="25" spans="1:12" s="152" customFormat="1" ht="18" customHeight="1" x14ac:dyDescent="0.15">
      <c r="A25" s="156" t="s">
        <v>171</v>
      </c>
      <c r="B25" s="155"/>
      <c r="C25" s="155"/>
      <c r="D25" s="154"/>
      <c r="E25" s="155"/>
      <c r="F25" s="155"/>
      <c r="G25" s="155"/>
      <c r="H25" s="155"/>
      <c r="I25" s="155"/>
      <c r="J25" s="154"/>
      <c r="K25" s="149">
        <f>ROUNDDOWN((J26+J27+J28)/1000,0)</f>
        <v>0</v>
      </c>
      <c r="L25" s="157"/>
    </row>
    <row r="26" spans="1:12" s="142" customFormat="1" ht="18" customHeight="1" x14ac:dyDescent="0.15">
      <c r="A26" s="151" t="s">
        <v>170</v>
      </c>
      <c r="B26" s="155" t="s">
        <v>167</v>
      </c>
      <c r="C26" s="134"/>
      <c r="D26" s="135"/>
      <c r="E26" s="134"/>
      <c r="F26" s="134"/>
      <c r="G26" s="134"/>
      <c r="H26" s="134"/>
      <c r="I26" s="150" t="s">
        <v>151</v>
      </c>
      <c r="J26" s="135"/>
      <c r="K26" s="149"/>
      <c r="L26" s="148"/>
    </row>
    <row r="27" spans="1:12" s="142" customFormat="1" ht="18" customHeight="1" x14ac:dyDescent="0.15">
      <c r="A27" s="151"/>
      <c r="B27" s="155" t="s">
        <v>169</v>
      </c>
      <c r="C27" s="134"/>
      <c r="D27" s="135"/>
      <c r="E27" s="134"/>
      <c r="F27" s="134"/>
      <c r="G27" s="134"/>
      <c r="H27" s="134"/>
      <c r="I27" s="150" t="s">
        <v>151</v>
      </c>
      <c r="J27" s="135"/>
      <c r="K27" s="149"/>
      <c r="L27" s="148"/>
    </row>
    <row r="28" spans="1:12" s="142" customFormat="1" ht="18" customHeight="1" x14ac:dyDescent="0.15">
      <c r="A28" s="151" t="s">
        <v>168</v>
      </c>
      <c r="B28" s="155" t="s">
        <v>167</v>
      </c>
      <c r="C28" s="134"/>
      <c r="D28" s="135"/>
      <c r="E28" s="134"/>
      <c r="F28" s="134"/>
      <c r="G28" s="134"/>
      <c r="H28" s="134"/>
      <c r="I28" s="150" t="s">
        <v>151</v>
      </c>
      <c r="J28" s="135"/>
      <c r="K28" s="149"/>
      <c r="L28" s="148"/>
    </row>
    <row r="29" spans="1:12" s="142" customFormat="1" ht="18" customHeight="1" x14ac:dyDescent="0.15">
      <c r="A29" s="151"/>
      <c r="B29" s="155"/>
      <c r="C29" s="134"/>
      <c r="D29" s="135"/>
      <c r="E29" s="134"/>
      <c r="F29" s="134"/>
      <c r="G29" s="134"/>
      <c r="H29" s="134"/>
      <c r="I29" s="150"/>
      <c r="J29" s="135"/>
      <c r="K29" s="149"/>
      <c r="L29" s="148"/>
    </row>
    <row r="30" spans="1:12" s="152" customFormat="1" ht="18" customHeight="1" x14ac:dyDescent="0.15">
      <c r="A30" s="156" t="s">
        <v>166</v>
      </c>
      <c r="B30" s="155"/>
      <c r="C30" s="155"/>
      <c r="D30" s="154"/>
      <c r="E30" s="155"/>
      <c r="F30" s="155"/>
      <c r="G30" s="155"/>
      <c r="H30" s="155"/>
      <c r="I30" s="155"/>
      <c r="J30" s="154"/>
      <c r="K30" s="149">
        <f>ROUNDDOWN((J31+J32+J34+J33)/1000,0)</f>
        <v>0</v>
      </c>
      <c r="L30" s="153"/>
    </row>
    <row r="31" spans="1:12" s="142" customFormat="1" ht="18" customHeight="1" x14ac:dyDescent="0.15">
      <c r="A31" s="151" t="s">
        <v>165</v>
      </c>
      <c r="B31" s="134" t="s">
        <v>164</v>
      </c>
      <c r="C31" s="134"/>
      <c r="D31" s="135"/>
      <c r="E31" s="134"/>
      <c r="F31" s="134"/>
      <c r="G31" s="134"/>
      <c r="H31" s="134"/>
      <c r="I31" s="150" t="s">
        <v>151</v>
      </c>
      <c r="J31" s="135"/>
      <c r="K31" s="149"/>
      <c r="L31" s="148"/>
    </row>
    <row r="32" spans="1:12" s="142" customFormat="1" ht="18" customHeight="1" x14ac:dyDescent="0.15">
      <c r="A32" s="151" t="s">
        <v>163</v>
      </c>
      <c r="B32" s="134" t="s">
        <v>162</v>
      </c>
      <c r="C32" s="134"/>
      <c r="D32" s="135"/>
      <c r="E32" s="134"/>
      <c r="F32" s="134"/>
      <c r="G32" s="134"/>
      <c r="H32" s="134"/>
      <c r="I32" s="150" t="s">
        <v>151</v>
      </c>
      <c r="J32" s="135"/>
      <c r="K32" s="149"/>
      <c r="L32" s="148"/>
    </row>
    <row r="33" spans="1:12" s="142" customFormat="1" ht="18" customHeight="1" x14ac:dyDescent="0.15">
      <c r="A33" s="151" t="s">
        <v>161</v>
      </c>
      <c r="B33" s="134" t="s">
        <v>160</v>
      </c>
      <c r="C33" s="134"/>
      <c r="D33" s="135"/>
      <c r="E33" s="134"/>
      <c r="F33" s="134"/>
      <c r="G33" s="134"/>
      <c r="H33" s="134"/>
      <c r="I33" s="150" t="s">
        <v>151</v>
      </c>
      <c r="J33" s="135"/>
      <c r="K33" s="149"/>
      <c r="L33" s="148"/>
    </row>
    <row r="34" spans="1:12" s="142" customFormat="1" ht="18" customHeight="1" x14ac:dyDescent="0.15">
      <c r="A34" s="151" t="s">
        <v>159</v>
      </c>
      <c r="B34" s="134" t="s">
        <v>158</v>
      </c>
      <c r="C34" s="134" t="s">
        <v>157</v>
      </c>
      <c r="D34" s="135"/>
      <c r="E34" s="134" t="s">
        <v>154</v>
      </c>
      <c r="F34" s="134" t="s">
        <v>153</v>
      </c>
      <c r="G34" s="134"/>
      <c r="H34" s="134" t="s">
        <v>156</v>
      </c>
      <c r="I34" s="150" t="s">
        <v>151</v>
      </c>
      <c r="J34" s="135">
        <f>D34*G34</f>
        <v>0</v>
      </c>
      <c r="K34" s="149"/>
      <c r="L34" s="148"/>
    </row>
    <row r="35" spans="1:12" s="142" customFormat="1" ht="18" customHeight="1" x14ac:dyDescent="0.15">
      <c r="A35" s="151"/>
      <c r="B35" s="134"/>
      <c r="C35" s="134"/>
      <c r="D35" s="135"/>
      <c r="E35" s="134"/>
      <c r="F35" s="134"/>
      <c r="G35" s="134"/>
      <c r="H35" s="134"/>
      <c r="I35" s="150"/>
      <c r="J35" s="135"/>
      <c r="K35" s="149"/>
      <c r="L35" s="148"/>
    </row>
    <row r="36" spans="1:12" s="142" customFormat="1" ht="18" customHeight="1" x14ac:dyDescent="0.15">
      <c r="A36" s="216" t="s">
        <v>155</v>
      </c>
      <c r="B36" s="217"/>
      <c r="C36" s="147"/>
      <c r="D36" s="145">
        <f>SUM(L6)*1000</f>
        <v>0</v>
      </c>
      <c r="E36" s="147" t="s">
        <v>154</v>
      </c>
      <c r="F36" s="147" t="s">
        <v>153</v>
      </c>
      <c r="G36" s="147">
        <v>10</v>
      </c>
      <c r="H36" s="147" t="s">
        <v>152</v>
      </c>
      <c r="I36" s="146" t="s">
        <v>151</v>
      </c>
      <c r="J36" s="145">
        <f>D36*G36%</f>
        <v>0</v>
      </c>
      <c r="K36" s="144"/>
      <c r="L36" s="143">
        <f>ROUNDDOWN((J36)/1000,0)</f>
        <v>0</v>
      </c>
    </row>
    <row r="37" spans="1:12" s="142" customFormat="1" ht="18" customHeight="1" thickBot="1" x14ac:dyDescent="0.2">
      <c r="A37" s="218" t="s">
        <v>150</v>
      </c>
      <c r="B37" s="219"/>
      <c r="C37" s="219"/>
      <c r="D37" s="219"/>
      <c r="E37" s="219"/>
      <c r="F37" s="219"/>
      <c r="G37" s="219"/>
      <c r="H37" s="219"/>
      <c r="I37" s="219"/>
      <c r="J37" s="220"/>
      <c r="K37" s="223">
        <f>L6+L36</f>
        <v>0</v>
      </c>
      <c r="L37" s="224"/>
    </row>
    <row r="38" spans="1:12" s="137" customFormat="1" ht="18" customHeight="1" x14ac:dyDescent="0.15">
      <c r="A38" s="141" t="s">
        <v>149</v>
      </c>
      <c r="B38" s="139"/>
      <c r="C38" s="139"/>
      <c r="D38" s="139"/>
      <c r="E38" s="139"/>
      <c r="F38" s="139"/>
      <c r="G38" s="139"/>
      <c r="H38" s="139"/>
      <c r="I38" s="139"/>
      <c r="J38" s="139"/>
      <c r="K38" s="221">
        <f>K37*1000</f>
        <v>0</v>
      </c>
      <c r="L38" s="222"/>
    </row>
    <row r="39" spans="1:12" s="137" customFormat="1" ht="18" customHeight="1" x14ac:dyDescent="0.15">
      <c r="A39" s="225" t="s">
        <v>148</v>
      </c>
      <c r="B39" s="226"/>
      <c r="C39" s="139"/>
      <c r="D39" s="139"/>
      <c r="E39" s="139"/>
      <c r="F39" s="139"/>
      <c r="G39" s="139"/>
      <c r="H39" s="139"/>
      <c r="I39" s="139"/>
      <c r="J39" s="138"/>
      <c r="K39" s="204">
        <f>K37*1000*0.1</f>
        <v>0</v>
      </c>
      <c r="L39" s="205"/>
    </row>
    <row r="40" spans="1:12" s="137" customFormat="1" ht="18" customHeight="1" x14ac:dyDescent="0.15">
      <c r="A40" s="141" t="s">
        <v>147</v>
      </c>
      <c r="B40" s="140"/>
      <c r="C40" s="139"/>
      <c r="D40" s="139"/>
      <c r="E40" s="139"/>
      <c r="F40" s="139"/>
      <c r="G40" s="139"/>
      <c r="H40" s="139"/>
      <c r="I40" s="139"/>
      <c r="J40" s="138"/>
      <c r="K40" s="204">
        <f>K37*1000+K39</f>
        <v>0</v>
      </c>
      <c r="L40" s="205"/>
    </row>
    <row r="41" spans="1:12" s="134" customFormat="1" ht="18" customHeight="1" x14ac:dyDescent="0.15">
      <c r="B41" s="136"/>
      <c r="D41" s="135"/>
      <c r="J41" s="135"/>
    </row>
    <row r="42" spans="1:12" s="134" customFormat="1" ht="18" customHeight="1" x14ac:dyDescent="0.15">
      <c r="A42" s="180" t="s">
        <v>113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 t="s">
        <v>94</v>
      </c>
      <c r="L42" s="180"/>
    </row>
    <row r="43" spans="1:12" s="134" customFormat="1" ht="18" customHeight="1" x14ac:dyDescent="0.15">
      <c r="A43" s="104" t="s">
        <v>8</v>
      </c>
      <c r="B43" s="105"/>
      <c r="C43" s="105"/>
      <c r="D43" s="106"/>
      <c r="E43" s="105"/>
      <c r="F43" s="105"/>
      <c r="G43" s="105"/>
      <c r="H43" s="105"/>
      <c r="I43" s="105"/>
      <c r="J43" s="107"/>
      <c r="K43" s="202">
        <f>SUM(K44:K47)</f>
        <v>0</v>
      </c>
      <c r="L43" s="203"/>
    </row>
    <row r="44" spans="1:12" s="134" customFormat="1" ht="18" customHeight="1" x14ac:dyDescent="0.15">
      <c r="A44" s="108" t="s">
        <v>26</v>
      </c>
      <c r="B44" s="101"/>
      <c r="C44" s="101"/>
      <c r="D44" s="103"/>
      <c r="E44" s="101"/>
      <c r="F44" s="101"/>
      <c r="G44" s="101"/>
      <c r="H44" s="101"/>
      <c r="I44" s="101"/>
      <c r="J44" s="109"/>
      <c r="K44" s="110">
        <f>SUM(J45:J45)</f>
        <v>0</v>
      </c>
      <c r="L44" s="111"/>
    </row>
    <row r="45" spans="1:12" s="134" customFormat="1" ht="18" customHeight="1" x14ac:dyDescent="0.15">
      <c r="A45" s="108"/>
      <c r="B45" s="113" t="s">
        <v>96</v>
      </c>
      <c r="C45" s="113"/>
      <c r="D45" s="103"/>
      <c r="E45" s="101"/>
      <c r="F45" s="101"/>
      <c r="G45" s="101"/>
      <c r="H45" s="101"/>
      <c r="I45" s="114" t="s">
        <v>118</v>
      </c>
      <c r="J45" s="109"/>
      <c r="K45" s="108"/>
      <c r="L45" s="115"/>
    </row>
    <row r="46" spans="1:12" s="134" customFormat="1" ht="18" customHeight="1" x14ac:dyDescent="0.15">
      <c r="A46" s="108" t="s">
        <v>27</v>
      </c>
      <c r="B46" s="101"/>
      <c r="C46" s="101"/>
      <c r="D46" s="103"/>
      <c r="E46" s="101"/>
      <c r="F46" s="101"/>
      <c r="G46" s="101"/>
      <c r="H46" s="101"/>
      <c r="I46" s="101"/>
      <c r="J46" s="109"/>
      <c r="K46" s="110">
        <f>SUM(J47)</f>
        <v>0</v>
      </c>
      <c r="L46" s="111"/>
    </row>
    <row r="47" spans="1:12" s="134" customFormat="1" ht="18" customHeight="1" x14ac:dyDescent="0.15">
      <c r="A47" s="108"/>
      <c r="B47" s="113" t="s">
        <v>95</v>
      </c>
      <c r="C47" s="113"/>
      <c r="D47" s="103"/>
      <c r="E47" s="101"/>
      <c r="F47" s="101"/>
      <c r="G47" s="101"/>
      <c r="H47" s="101"/>
      <c r="I47" s="114" t="s">
        <v>118</v>
      </c>
      <c r="J47" s="109"/>
      <c r="K47" s="117"/>
      <c r="L47" s="115"/>
    </row>
    <row r="48" spans="1:12" s="134" customFormat="1" ht="18" customHeight="1" x14ac:dyDescent="0.15">
      <c r="A48" s="118"/>
      <c r="B48" s="119"/>
      <c r="C48" s="119"/>
      <c r="D48" s="120"/>
      <c r="E48" s="119"/>
      <c r="F48" s="119"/>
      <c r="G48" s="119"/>
      <c r="H48" s="119"/>
      <c r="I48" s="119"/>
      <c r="J48" s="121"/>
      <c r="K48" s="118"/>
      <c r="L48" s="122"/>
    </row>
    <row r="49" spans="1:12" s="134" customFormat="1" ht="18" customHeight="1" x14ac:dyDescent="0.15">
      <c r="A49" s="97" t="s">
        <v>125</v>
      </c>
      <c r="B49" s="99"/>
      <c r="C49" s="98"/>
      <c r="D49" s="98"/>
      <c r="E49" s="98"/>
      <c r="F49" s="98"/>
      <c r="G49" s="98"/>
      <c r="H49" s="98"/>
      <c r="I49" s="98"/>
      <c r="J49" s="100"/>
      <c r="K49" s="181">
        <f>ROUNDDOWN(K43*0.1,0)</f>
        <v>0</v>
      </c>
      <c r="L49" s="182"/>
    </row>
    <row r="50" spans="1:12" s="134" customFormat="1" ht="18" customHeight="1" x14ac:dyDescent="0.15">
      <c r="A50" s="97" t="s">
        <v>226</v>
      </c>
      <c r="B50" s="99"/>
      <c r="C50" s="98"/>
      <c r="D50" s="98"/>
      <c r="E50" s="98"/>
      <c r="F50" s="98"/>
      <c r="G50" s="98"/>
      <c r="H50" s="98"/>
      <c r="I50" s="98"/>
      <c r="J50" s="100"/>
      <c r="K50" s="181">
        <f>K43+K49</f>
        <v>0</v>
      </c>
      <c r="L50" s="182"/>
    </row>
    <row r="51" spans="1:12" s="134" customFormat="1" ht="18" customHeight="1" x14ac:dyDescent="0.15">
      <c r="A51" s="19"/>
      <c r="B51" s="19"/>
      <c r="C51" s="19"/>
      <c r="D51" s="116"/>
      <c r="E51" s="19"/>
      <c r="F51" s="19"/>
      <c r="G51" s="19"/>
      <c r="H51" s="19"/>
      <c r="I51" s="19"/>
      <c r="J51" s="116"/>
      <c r="K51" s="19"/>
      <c r="L51" s="19"/>
    </row>
    <row r="52" spans="1:12" s="134" customFormat="1" ht="18" customHeight="1" x14ac:dyDescent="0.15">
      <c r="A52" s="186" t="s">
        <v>221</v>
      </c>
      <c r="B52" s="187"/>
      <c r="C52" s="187"/>
      <c r="D52" s="187"/>
      <c r="E52" s="187"/>
      <c r="F52" s="187"/>
      <c r="G52" s="187"/>
      <c r="H52" s="187"/>
      <c r="I52" s="187"/>
      <c r="J52" s="188"/>
      <c r="K52" s="183">
        <f>ROUNDDOWN(K38+K43,0)</f>
        <v>0</v>
      </c>
      <c r="L52" s="184"/>
    </row>
    <row r="53" spans="1:12" s="134" customFormat="1" ht="18" customHeight="1" x14ac:dyDescent="0.15">
      <c r="A53" s="186" t="s">
        <v>128</v>
      </c>
      <c r="B53" s="187"/>
      <c r="C53" s="187"/>
      <c r="D53" s="187"/>
      <c r="E53" s="187"/>
      <c r="F53" s="187"/>
      <c r="G53" s="187"/>
      <c r="H53" s="187"/>
      <c r="I53" s="187"/>
      <c r="J53" s="188"/>
      <c r="K53" s="181">
        <f>K39+K49</f>
        <v>0</v>
      </c>
      <c r="L53" s="182"/>
    </row>
    <row r="54" spans="1:12" s="134" customFormat="1" ht="18" customHeight="1" x14ac:dyDescent="0.15">
      <c r="A54" s="186" t="s">
        <v>114</v>
      </c>
      <c r="B54" s="187"/>
      <c r="C54" s="187"/>
      <c r="D54" s="187"/>
      <c r="E54" s="187"/>
      <c r="F54" s="187"/>
      <c r="G54" s="187"/>
      <c r="H54" s="187"/>
      <c r="I54" s="187"/>
      <c r="J54" s="188"/>
      <c r="K54" s="181">
        <f>K52+K53</f>
        <v>0</v>
      </c>
      <c r="L54" s="182"/>
    </row>
    <row r="55" spans="1:12" s="134" customFormat="1" ht="18" customHeight="1" x14ac:dyDescent="0.15">
      <c r="B55" s="136"/>
      <c r="D55" s="135"/>
      <c r="J55" s="135"/>
    </row>
    <row r="56" spans="1:12" s="134" customFormat="1" ht="18" customHeight="1" x14ac:dyDescent="0.15">
      <c r="B56" s="136"/>
      <c r="D56" s="135"/>
      <c r="J56" s="135"/>
    </row>
    <row r="57" spans="1:12" s="134" customFormat="1" ht="18" customHeight="1" x14ac:dyDescent="0.15">
      <c r="B57" s="136"/>
      <c r="D57" s="135"/>
      <c r="J57" s="135"/>
    </row>
    <row r="58" spans="1:12" s="134" customFormat="1" ht="18" customHeight="1" x14ac:dyDescent="0.15">
      <c r="B58" s="136"/>
      <c r="D58" s="135"/>
      <c r="J58" s="135"/>
    </row>
    <row r="59" spans="1:12" s="134" customFormat="1" ht="18" customHeight="1" x14ac:dyDescent="0.15">
      <c r="B59" s="136"/>
      <c r="D59" s="135"/>
      <c r="J59" s="135"/>
    </row>
    <row r="60" spans="1:12" s="134" customFormat="1" ht="18" customHeight="1" x14ac:dyDescent="0.15">
      <c r="B60" s="136"/>
      <c r="D60" s="135"/>
      <c r="J60" s="135"/>
    </row>
    <row r="61" spans="1:12" s="134" customFormat="1" ht="18" customHeight="1" x14ac:dyDescent="0.15">
      <c r="B61" s="136"/>
      <c r="D61" s="135"/>
      <c r="J61" s="135"/>
    </row>
    <row r="62" spans="1:12" s="134" customFormat="1" ht="18" customHeight="1" x14ac:dyDescent="0.15">
      <c r="B62" s="136"/>
      <c r="D62" s="135"/>
      <c r="J62" s="135"/>
    </row>
    <row r="63" spans="1:12" s="134" customFormat="1" ht="18" customHeight="1" x14ac:dyDescent="0.15">
      <c r="B63" s="136"/>
      <c r="D63" s="135"/>
      <c r="J63" s="135"/>
    </row>
    <row r="64" spans="1:12" s="134" customFormat="1" ht="18" customHeight="1" x14ac:dyDescent="0.15">
      <c r="B64" s="136"/>
      <c r="D64" s="135"/>
      <c r="J64" s="135"/>
    </row>
    <row r="65" spans="1:12" s="134" customFormat="1" ht="18" customHeight="1" x14ac:dyDescent="0.15">
      <c r="B65" s="136"/>
      <c r="D65" s="135"/>
      <c r="J65" s="135"/>
    </row>
    <row r="66" spans="1:12" customFormat="1" ht="19.5" customHeight="1" x14ac:dyDescent="0.15">
      <c r="A66" s="185" t="s">
        <v>219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</row>
    <row r="67" spans="1:12" ht="19.5" customHeight="1" x14ac:dyDescent="0.15">
      <c r="B67" s="133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6.(1)全期間総括表</vt:lpstr>
      <vt:lpstr>6.(2)委託先総括表(一般）</vt:lpstr>
      <vt:lpstr>6.(2)委託先総括表(国立研究開発法人等）</vt:lpstr>
      <vt:lpstr>6.(2)委託先総括表(大学）</vt:lpstr>
      <vt:lpstr>6.(3)再委託・共同実施総括表（一般）</vt:lpstr>
      <vt:lpstr>6.(3)再委託・共同実施総括表（国立研究開発法人等）</vt:lpstr>
      <vt:lpstr>６.(3)再委託・共同実施総括表（大学）</vt:lpstr>
      <vt:lpstr>6.(4)項目別明細表（一般）</vt:lpstr>
      <vt:lpstr>6.(4)国立研究開発法人等_項目別明細表</vt:lpstr>
      <vt:lpstr>6.(4)項目別明細表（大学）</vt:lpstr>
      <vt:lpstr>'6.(1)全期間総括表'!Print_Area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2019-12-27T01:06:36Z</dcterms:created>
  <dcterms:modified xsi:type="dcterms:W3CDTF">2021-07-08T08:14:08Z</dcterms:modified>
</cp:coreProperties>
</file>