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95B8FF4E-A648-418C-8D0C-3A99283804F4}" xr6:coauthVersionLast="47" xr6:coauthVersionMax="47" xr10:uidLastSave="{00000000-0000-0000-0000-000000000000}"/>
  <bookViews>
    <workbookView xWindow="-120" yWindow="-120" windowWidth="29040" windowHeight="17520" tabRatio="802" xr2:uid="{00000000-000D-0000-FFFF-FFFF00000000}"/>
  </bookViews>
  <sheets>
    <sheet name="国際実証研究" sheetId="1" r:id="rId1"/>
    <sheet name="補助事業で委託を行う場合の参考書式" sheetId="2" r:id="rId2"/>
    <sheet name="補助事業で委託を行う場合の参考書式記載例" sheetId="3" r:id="rId3"/>
  </sheets>
  <definedNames>
    <definedName name="_xlnm._FilterDatabase" localSheetId="1" hidden="1">補助事業で委託を行う場合の参考書式!$AE$14:$AE$17</definedName>
    <definedName name="_xlnm._FilterDatabase" localSheetId="2" hidden="1">補助事業で委託を行う場合の参考書式記載例!$AE$14:$AE$17</definedName>
    <definedName name="_xlnm.Print_Area" localSheetId="0">国際実証研究!$A$1:$AB$54</definedName>
    <definedName name="_xlnm.Print_Area" localSheetId="1">補助事業で委託を行う場合の参考書式!$A$1:$AB$38</definedName>
    <definedName name="_xlnm.Print_Area" localSheetId="2">補助事業で委託を行う場合の参考書式記載例!$A$1:$AB$38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3" l="1"/>
  <c r="Y26" i="2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0" i="2" s="1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22" i="3" l="1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52" i="1" l="1"/>
  <c r="N52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/>
  <c r="G28" i="1" l="1"/>
  <c r="W25" i="1"/>
  <c r="W28" i="1" s="1"/>
  <c r="AA20" i="1"/>
  <c r="AA25" i="1" s="1"/>
  <c r="AA28" i="1" s="1"/>
  <c r="X20" i="1"/>
  <c r="F29" i="1"/>
  <c r="Z25" i="1"/>
  <c r="X25" i="1" l="1"/>
  <c r="X28" i="1"/>
  <c r="AA29" i="1"/>
</calcChain>
</file>

<file path=xl/sharedStrings.xml><?xml version="1.0" encoding="utf-8"?>
<sst xmlns="http://schemas.openxmlformats.org/spreadsheetml/2006/main" count="363" uniqueCount="179">
  <si>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</si>
  <si>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</si>
  <si>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</si>
  <si>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</si>
  <si>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</si>
  <si>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</si>
  <si>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</si>
  <si>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</si>
  <si>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</si>
  <si>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</si>
  <si>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</si>
  <si>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</si>
  <si>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</si>
  <si>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</si>
  <si>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</si>
  <si>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</si>
  <si>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</si>
  <si>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</si>
  <si>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</si>
  <si>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</si>
  <si>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</si>
  <si>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</si>
  <si>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</si>
  <si>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</si>
  <si>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</si>
  <si>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</si>
  <si>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</si>
  <si>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</si>
  <si>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</si>
  <si>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</si>
  <si>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</si>
  <si>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</si>
  <si>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</si>
  <si>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</si>
  <si>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</si>
  <si>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</si>
  <si>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</si>
  <si>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</si>
  <si>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</si>
  <si>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</si>
  <si>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</si>
  <si>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</si>
  <si>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</si>
  <si>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</si>
  <si>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</si>
  <si>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</si>
  <si>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</si>
  <si>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</si>
  <si>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</si>
  <si>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</si>
  <si>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</si>
  <si>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</si>
  <si>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</si>
  <si>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</si>
  <si>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</si>
  <si>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</si>
  <si>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</si>
  <si>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</si>
  <si>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</si>
  <si>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</si>
  <si>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</si>
  <si>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</si>
  <si>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</si>
  <si>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</si>
  <si>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</si>
  <si>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</si>
  <si>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</si>
  <si>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</si>
  <si>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</si>
  <si>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</si>
  <si>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</si>
  <si>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</si>
  <si>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</si>
  <si>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</si>
  <si>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</si>
  <si>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</si>
  <si>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</si>
  <si>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</si>
  <si>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</si>
  <si>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</si>
  <si>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</si>
  <si>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</si>
  <si>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</si>
  <si>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</si>
  <si>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</si>
  <si>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</si>
  <si>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</si>
  <si>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</si>
  <si>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</si>
  <si>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</si>
  <si>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</si>
  <si>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</si>
  <si>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</si>
  <si>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</si>
  <si>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</si>
  <si>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</si>
  <si>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</si>
  <si>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</si>
  <si>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</si>
  <si>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</si>
  <si>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</si>
  <si>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</si>
  <si>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</si>
  <si>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</si>
  <si>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</si>
  <si>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</si>
  <si>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</si>
  <si>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</si>
  <si>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</si>
  <si>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</si>
  <si>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</si>
  <si>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</si>
  <si>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</si>
  <si>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</si>
  <si>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</si>
  <si>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</si>
  <si>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</si>
  <si>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</si>
  <si>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</si>
  <si>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</si>
  <si>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</si>
  <si>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</si>
  <si>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</si>
  <si>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</si>
  <si>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</si>
  <si>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</si>
  <si>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</si>
  <si>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</si>
  <si>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</si>
  <si>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</si>
  <si>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</si>
  <si>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</si>
  <si>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</si>
  <si>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</si>
  <si>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</si>
  <si>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</si>
  <si>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</si>
  <si>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</si>
  <si>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</si>
  <si>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</si>
  <si>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</si>
  <si>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</si>
  <si>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</si>
  <si>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</si>
  <si>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</si>
  <si>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</si>
  <si>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</si>
  <si>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</si>
  <si>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</si>
  <si>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</si>
  <si>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</si>
  <si>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</si>
  <si>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</si>
  <si>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</si>
  <si>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</si>
  <si>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</si>
  <si>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</si>
  <si>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</si>
  <si>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</si>
  <si>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</si>
  <si>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</si>
  <si>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</si>
  <si>
    <t>総計Bの補助対象費用
(e)</t>
    <rPh sb="0" eb="2">
      <t>ソウケイ</t>
    </rPh>
    <rPh sb="4" eb="6">
      <t>ホジョ</t>
    </rPh>
    <rPh sb="6" eb="8">
      <t>タイショウ</t>
    </rPh>
    <rPh sb="8" eb="10">
      <t>ヒヨウ</t>
    </rPh>
    <phoneticPr fontId="4"/>
  </si>
  <si>
    <t>補助金額</t>
    <rPh sb="0" eb="2">
      <t>ホジョ</t>
    </rPh>
    <rPh sb="2" eb="4">
      <t>キンガク</t>
    </rPh>
    <phoneticPr fontId="4"/>
  </si>
  <si>
    <t>国際実証研究費補助事業</t>
    <rPh sb="0" eb="4">
      <t>コクサイジッショウ</t>
    </rPh>
    <rPh sb="4" eb="7">
      <t>ケンキュウヒ</t>
    </rPh>
    <rPh sb="7" eb="9">
      <t>ホジョ</t>
    </rPh>
    <rPh sb="9" eb="11">
      <t>ジギョウ</t>
    </rPh>
    <phoneticPr fontId="4"/>
  </si>
  <si>
    <t>補助事業者名称：</t>
    <rPh sb="0" eb="2">
      <t>ホジョ</t>
    </rPh>
    <rPh sb="2" eb="5">
      <t>ジギョウシャ</t>
    </rPh>
    <rPh sb="5" eb="7">
      <t>メイショウ</t>
    </rPh>
    <phoneticPr fontId="4"/>
  </si>
  <si>
    <t>補助事業の名称：</t>
    <rPh sb="0" eb="2">
      <t>ホジョ</t>
    </rPh>
    <rPh sb="2" eb="4">
      <t>ジギョウ</t>
    </rPh>
    <rPh sb="5" eb="7">
      <t>メイショウ</t>
    </rPh>
    <phoneticPr fontId="4"/>
  </si>
  <si>
    <t>補助事業期間：</t>
    <rPh sb="0" eb="2">
      <t>ホジョ</t>
    </rPh>
    <rPh sb="2" eb="4">
      <t>ジギョウ</t>
    </rPh>
    <rPh sb="4" eb="5">
      <t>キ</t>
    </rPh>
    <rPh sb="5" eb="6">
      <t>アイダ</t>
    </rPh>
    <phoneticPr fontId="4"/>
  </si>
  <si>
    <t>補助対象費用
(a)</t>
    <rPh sb="0" eb="2">
      <t>ホジョ</t>
    </rPh>
    <rPh sb="2" eb="4">
      <t>タイショウ</t>
    </rPh>
    <rPh sb="4" eb="6">
      <t>ヒヨウ</t>
    </rPh>
    <phoneticPr fontId="4"/>
  </si>
  <si>
    <t>当年度
補助対象費用
限度額　(a')</t>
    <rPh sb="0" eb="1">
      <t>トウ</t>
    </rPh>
    <rPh sb="1" eb="2">
      <t>ネン</t>
    </rPh>
    <rPh sb="2" eb="3">
      <t>タビ</t>
    </rPh>
    <rPh sb="4" eb="6">
      <t>ホジョ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</si>
  <si>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t>補助金額→</t>
    <rPh sb="0" eb="2">
      <t>ホジョ</t>
    </rPh>
    <rPh sb="2" eb="4">
      <t>キンガク</t>
    </rPh>
    <rPh sb="3" eb="4">
      <t>ガク</t>
    </rPh>
    <phoneticPr fontId="4"/>
  </si>
  <si>
    <t>補助対象費用</t>
    <rPh sb="0" eb="2">
      <t>ホジョ</t>
    </rPh>
    <rPh sb="2" eb="4">
      <t>タイショウ</t>
    </rPh>
    <rPh sb="4" eb="6">
      <t>ヒヨウ</t>
    </rPh>
    <phoneticPr fontId="4"/>
  </si>
  <si>
    <t>総計Ｂの内、補助金額</t>
    <rPh sb="0" eb="2">
      <t>ソウケイ</t>
    </rPh>
    <rPh sb="4" eb="5">
      <t>ウチ</t>
    </rPh>
    <rPh sb="6" eb="8">
      <t>ホジョ</t>
    </rPh>
    <rPh sb="8" eb="10">
      <t>キンガク</t>
    </rPh>
    <rPh sb="9" eb="10">
      <t>ガク</t>
    </rPh>
    <phoneticPr fontId="4"/>
  </si>
  <si>
    <r>
      <t>当年度
補助対象費用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ホジョ</t>
    </rPh>
    <rPh sb="6" eb="8">
      <t>タイショウ</t>
    </rPh>
    <rPh sb="8" eb="10">
      <t>ヒヨウ</t>
    </rPh>
    <phoneticPr fontId="4"/>
  </si>
  <si>
    <t>（補助事業における委託先・共同研究先用）</t>
    <rPh sb="1" eb="3">
      <t>ホジョ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</si>
  <si>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補助事業者名称：</t>
    <rPh sb="0" eb="2">
      <t>ホジョ</t>
    </rPh>
    <rPh sb="2" eb="5">
      <t>ジギョウシャ</t>
    </rPh>
    <rPh sb="5" eb="7">
      <t>メイショウ</t>
    </rPh>
    <phoneticPr fontId="2"/>
  </si>
  <si>
    <t>総計Ｄの内、補助対象費用</t>
    <rPh sb="0" eb="2">
      <t>ソウケイ</t>
    </rPh>
    <rPh sb="4" eb="5">
      <t>ウチ</t>
    </rPh>
    <rPh sb="6" eb="8">
      <t>ホジョ</t>
    </rPh>
    <rPh sb="8" eb="10">
      <t>タイショウ</t>
    </rPh>
    <rPh sb="10" eb="12">
      <t>ヒヨウ</t>
    </rPh>
    <phoneticPr fontId="2"/>
  </si>
  <si>
    <t>補助事業者名称：</t>
    <rPh sb="0" eb="2">
      <t>ホジョ</t>
    </rPh>
    <rPh sb="2" eb="4">
      <t>ジギョウ</t>
    </rPh>
    <rPh sb="4" eb="5">
      <t>シャ</t>
    </rPh>
    <rPh sb="5" eb="7">
      <t>メイショウ</t>
    </rPh>
    <phoneticPr fontId="2"/>
  </si>
  <si>
    <t>2026年4月1日版</t>
    <rPh sb="4" eb="5">
      <t>ネン</t>
    </rPh>
    <rPh sb="6" eb="7">
      <t>ガツ</t>
    </rPh>
    <rPh sb="7" eb="9">
      <t>ツイタチ</t>
    </rPh>
    <rPh sb="9" eb="10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</si>
</sst>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trike/>
      <sz val="8"/>
      <color rgb="FFFC0201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5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0" fontId="17" fillId="0" borderId="0" xfId="6" applyFont="1">
      <alignment vertical="center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176" fontId="35" fillId="0" borderId="0" xfId="4" applyNumberFormat="1" applyFont="1" applyAlignment="1">
      <alignment horizontal="right" vertical="center" shrinkToFit="1"/>
    </xf>
    <xf numFmtId="0" fontId="28" fillId="0" borderId="0" xfId="6" applyFont="1" applyAlignment="1" applyProtection="1">
      <alignment vertical="center" shrinkToFit="1"/>
      <protection locked="0"/>
    </xf>
    <xf numFmtId="0" fontId="1" fillId="0" borderId="0" xfId="6" applyAlignment="1" applyProtection="1">
      <alignment vertical="center" shrinkToFit="1"/>
      <protection locked="0"/>
    </xf>
    <xf numFmtId="0" fontId="7" fillId="0" borderId="0" xfId="6" applyFont="1" applyAlignment="1" applyProtection="1">
      <alignment horizontal="left" vertical="center"/>
      <protection locked="0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87" xfId="0" applyBorder="1" applyProtection="1">
      <alignment vertical="center"/>
      <protection locked="0"/>
    </xf>
    <xf numFmtId="49" fontId="9" fillId="0" borderId="0" xfId="6" applyNumberFormat="1" applyFont="1" applyAlignment="1">
      <alignment horizontal="right" vertical="center" shrinkToFit="1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86" xfId="6" applyFont="1" applyBorder="1" applyAlignment="1">
      <alignment horizontal="center" vertical="center"/>
    </xf>
    <xf numFmtId="0" fontId="17" fillId="0" borderId="17" xfId="6" applyFont="1" applyBorder="1" applyAlignment="1">
      <alignment horizontal="center" vertical="center"/>
    </xf>
    <xf numFmtId="0" fontId="1" fillId="0" borderId="0" xfId="6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4" xfId="0" applyBorder="1" applyAlignment="1" applyProtection="1"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36" fillId="0" borderId="0" xfId="0" applyFont="1">
      <alignment vertical="center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0" xfId="0">
      <alignment vertical="center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176" fontId="9" fillId="0" borderId="86" xfId="6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0" fontId="1" fillId="0" borderId="87" xfId="6" applyBorder="1" applyAlignment="1">
      <alignment horizontal="center" vertical="center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0" fontId="0" fillId="0" borderId="91" xfId="0" applyBorder="1" applyAlignment="1" applyProtection="1">
      <protection locked="0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0" fontId="1" fillId="0" borderId="91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176" fontId="9" fillId="0" borderId="29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9" fillId="0" borderId="0" xfId="4" applyFont="1" applyAlignment="1">
      <alignment horizontal="center"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176" fontId="9" fillId="0" borderId="10" xfId="4" applyNumberFormat="1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0" fontId="8" fillId="0" borderId="2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horizontal="right"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6115050" y="3212166"/>
          <a:ext cx="5543550" cy="388284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F5DF24BE-7094-4375-AE90-FD6CE1EAAAEF}"/>
            </a:ext>
          </a:extLst>
        </xdr:cNvPr>
        <xdr:cNvSpPr/>
      </xdr:nvSpPr>
      <xdr:spPr>
        <a:xfrm>
          <a:off x="5876925" y="4200525"/>
          <a:ext cx="5314950" cy="4286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381000</xdr:colOff>
      <xdr:row>24</xdr:row>
      <xdr:rowOff>19050</xdr:rowOff>
    </xdr:from>
    <xdr:to>
      <xdr:col>18</xdr:col>
      <xdr:colOff>53340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3535680" y="6069330"/>
          <a:ext cx="3489960" cy="96774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補助事業者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がＮＥＤＯへ計上する</a:t>
          </a: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（ただし、委託契約は消費税の課税取引となりますので、補助事業者と委託先の関係では総計Ｄにて精算します。）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393825" y="904876"/>
          <a:ext cx="2752725" cy="673099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補助事業者からの委託の場合の経費発生調書なので、委託先からすると委託元＝補助事業者です。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27</xdr:col>
      <xdr:colOff>53340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0633710" y="550881"/>
          <a:ext cx="1634490" cy="5121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54"/>
  <sheetViews>
    <sheetView tabSelected="1" view="pageBreakPreview" zoomScaleSheetLayoutView="100" workbookViewId="0">
      <selection activeCell="W43" sqref="W43"/>
    </sheetView>
  </sheetViews>
  <sheetFormatPr defaultColWidth="9"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344" t="s">
        <v>164</v>
      </c>
      <c r="B3" s="345"/>
      <c r="C3" s="345"/>
      <c r="D3" s="345"/>
      <c r="E3" s="345"/>
      <c r="F3" s="346"/>
      <c r="G3" s="346"/>
      <c r="AA3" s="136" t="s">
        <v>72</v>
      </c>
    </row>
    <row r="4" spans="1:30" ht="16.5" customHeight="1" x14ac:dyDescent="0.15">
      <c r="A4" s="347" t="s">
        <v>0</v>
      </c>
      <c r="B4" s="348"/>
      <c r="C4" s="348"/>
      <c r="D4" s="348"/>
      <c r="E4" s="348"/>
      <c r="F4" s="333"/>
      <c r="G4" s="333"/>
      <c r="H4" s="3"/>
      <c r="I4" s="349" t="s">
        <v>1</v>
      </c>
      <c r="J4" s="349"/>
      <c r="K4" s="349"/>
      <c r="L4" s="350" t="s">
        <v>161</v>
      </c>
      <c r="M4" s="350"/>
      <c r="N4" s="350"/>
      <c r="O4" s="314" t="s">
        <v>87</v>
      </c>
      <c r="P4" s="318" t="s">
        <v>61</v>
      </c>
      <c r="Q4" s="318"/>
      <c r="R4" s="318"/>
      <c r="S4" s="318"/>
      <c r="T4" s="318"/>
      <c r="U4" s="318"/>
      <c r="V4" s="318"/>
      <c r="W4" s="2"/>
      <c r="X4" s="4"/>
      <c r="AD4" s="5" t="s">
        <v>2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324" t="s">
        <v>166</v>
      </c>
      <c r="K5" s="351"/>
      <c r="L5" s="346"/>
      <c r="M5" s="352"/>
      <c r="N5" s="352"/>
      <c r="O5" s="352"/>
      <c r="P5" s="352"/>
      <c r="Q5" s="352"/>
      <c r="R5" s="352"/>
      <c r="S5" s="352"/>
      <c r="T5" s="352"/>
      <c r="U5" s="352"/>
      <c r="V5" s="324" t="s">
        <v>3</v>
      </c>
      <c r="W5" s="324"/>
      <c r="X5" s="387" t="s">
        <v>4</v>
      </c>
      <c r="Y5" s="388"/>
      <c r="Z5" s="388"/>
      <c r="AA5" s="5"/>
    </row>
    <row r="6" spans="1:30" ht="16.5" customHeight="1" x14ac:dyDescent="0.15">
      <c r="A6" s="324" t="s">
        <v>165</v>
      </c>
      <c r="B6" s="324"/>
      <c r="C6" s="389"/>
      <c r="D6" s="389"/>
      <c r="E6" s="389"/>
      <c r="F6" s="389"/>
      <c r="G6" s="389"/>
      <c r="H6" s="390"/>
      <c r="I6" s="390"/>
      <c r="J6" s="8"/>
      <c r="K6" s="8"/>
      <c r="L6" s="9"/>
      <c r="M6" s="353"/>
      <c r="N6" s="353"/>
      <c r="O6" s="353"/>
      <c r="P6" s="353"/>
      <c r="Q6" s="353"/>
      <c r="R6" s="353"/>
      <c r="S6" s="353"/>
      <c r="T6" s="353"/>
      <c r="U6" s="353"/>
      <c r="V6" s="324" t="s">
        <v>5</v>
      </c>
      <c r="W6" s="324"/>
      <c r="X6" s="391"/>
      <c r="Y6" s="392"/>
      <c r="Z6" s="392"/>
      <c r="AA6" s="393"/>
    </row>
    <row r="7" spans="1:30" ht="16.5" customHeight="1" x14ac:dyDescent="0.15">
      <c r="A7" s="324" t="s">
        <v>6</v>
      </c>
      <c r="B7" s="324"/>
      <c r="C7" s="391"/>
      <c r="D7" s="391"/>
      <c r="E7" s="391"/>
      <c r="F7" s="391"/>
      <c r="G7" s="391"/>
      <c r="H7" s="405"/>
      <c r="I7" s="405"/>
      <c r="L7" s="9"/>
      <c r="M7" s="353"/>
      <c r="N7" s="353"/>
      <c r="O7" s="353"/>
      <c r="P7" s="353"/>
      <c r="Q7" s="353"/>
      <c r="R7" s="353"/>
      <c r="S7" s="353"/>
      <c r="T7" s="353"/>
      <c r="U7" s="353"/>
      <c r="V7" s="324" t="s">
        <v>167</v>
      </c>
      <c r="W7" s="324"/>
      <c r="X7" s="391" t="s">
        <v>62</v>
      </c>
      <c r="Y7" s="392"/>
      <c r="Z7" s="392"/>
      <c r="AA7" s="392"/>
    </row>
    <row r="8" spans="1:30" ht="16.5" customHeight="1" x14ac:dyDescent="0.15">
      <c r="A8" s="324" t="s">
        <v>7</v>
      </c>
      <c r="B8" s="399"/>
      <c r="C8" s="401">
        <v>0.5</v>
      </c>
      <c r="D8" s="10"/>
      <c r="E8" s="11" t="s">
        <v>8</v>
      </c>
      <c r="F8" s="11"/>
      <c r="G8" s="11"/>
      <c r="H8" s="12"/>
      <c r="J8" s="324" t="s">
        <v>9</v>
      </c>
      <c r="K8" s="403"/>
      <c r="L8" s="404"/>
      <c r="M8" s="353"/>
      <c r="N8" s="353"/>
      <c r="O8" s="353"/>
      <c r="P8" s="353"/>
      <c r="Q8" s="353"/>
      <c r="R8" s="353"/>
      <c r="S8" s="353"/>
      <c r="T8" s="353"/>
      <c r="U8" s="353"/>
      <c r="V8" s="324" t="s">
        <v>10</v>
      </c>
      <c r="W8" s="324"/>
      <c r="X8" s="391" t="s">
        <v>63</v>
      </c>
      <c r="Y8" s="392"/>
      <c r="Z8" s="392"/>
      <c r="AA8" s="392"/>
    </row>
    <row r="9" spans="1:30" ht="16.5" customHeight="1" x14ac:dyDescent="0.15">
      <c r="A9" s="400"/>
      <c r="B9" s="400"/>
      <c r="C9" s="402"/>
      <c r="D9" s="13"/>
      <c r="E9" s="14"/>
      <c r="F9" s="14"/>
      <c r="G9" s="14"/>
      <c r="J9" s="15"/>
      <c r="K9" s="15"/>
      <c r="L9" s="16"/>
      <c r="M9" s="406"/>
      <c r="N9" s="407"/>
      <c r="O9" s="407"/>
      <c r="P9" s="407"/>
      <c r="Q9" s="407"/>
      <c r="R9" s="407"/>
      <c r="S9" s="407"/>
      <c r="T9" s="407"/>
      <c r="U9" s="407"/>
      <c r="V9" s="408" t="s">
        <v>11</v>
      </c>
      <c r="W9" s="408"/>
      <c r="X9" s="409" t="s">
        <v>64</v>
      </c>
      <c r="Y9" s="410"/>
      <c r="Z9" s="410"/>
      <c r="AA9" s="410"/>
    </row>
    <row r="10" spans="1:30" ht="23.25" customHeight="1" x14ac:dyDescent="0.15">
      <c r="A10" s="354" t="s">
        <v>60</v>
      </c>
      <c r="B10" s="360"/>
      <c r="C10" s="355"/>
      <c r="D10" s="367" t="s">
        <v>12</v>
      </c>
      <c r="E10" s="368"/>
      <c r="F10" s="368"/>
      <c r="G10" s="369"/>
      <c r="H10" s="325" t="s">
        <v>13</v>
      </c>
      <c r="I10" s="370"/>
      <c r="J10" s="325" t="s">
        <v>14</v>
      </c>
      <c r="K10" s="370"/>
      <c r="L10" s="325" t="s">
        <v>15</v>
      </c>
      <c r="M10" s="370"/>
      <c r="N10" s="325" t="s">
        <v>16</v>
      </c>
      <c r="O10" s="370"/>
      <c r="P10" s="421" t="s">
        <v>17</v>
      </c>
      <c r="Q10" s="422"/>
      <c r="R10" s="422"/>
      <c r="S10" s="423"/>
      <c r="T10" s="354" t="s">
        <v>18</v>
      </c>
      <c r="U10" s="355"/>
      <c r="V10" s="325" t="s">
        <v>65</v>
      </c>
      <c r="W10" s="326"/>
      <c r="X10" s="424" t="s">
        <v>66</v>
      </c>
      <c r="Y10" s="394" t="s">
        <v>19</v>
      </c>
      <c r="Z10" s="397" t="s">
        <v>20</v>
      </c>
      <c r="AA10" s="411" t="s">
        <v>173</v>
      </c>
    </row>
    <row r="11" spans="1:30" ht="19.5" customHeight="1" x14ac:dyDescent="0.15">
      <c r="A11" s="361"/>
      <c r="B11" s="362"/>
      <c r="C11" s="363"/>
      <c r="D11" s="427" t="s">
        <v>168</v>
      </c>
      <c r="E11" s="428"/>
      <c r="F11" s="429" t="s">
        <v>169</v>
      </c>
      <c r="G11" s="430"/>
      <c r="H11" s="371"/>
      <c r="I11" s="372"/>
      <c r="J11" s="371"/>
      <c r="K11" s="372"/>
      <c r="L11" s="371"/>
      <c r="M11" s="372"/>
      <c r="N11" s="371"/>
      <c r="O11" s="372"/>
      <c r="P11" s="414" t="s">
        <v>21</v>
      </c>
      <c r="Q11" s="415"/>
      <c r="R11" s="414" t="s">
        <v>21</v>
      </c>
      <c r="S11" s="418"/>
      <c r="T11" s="356"/>
      <c r="U11" s="357"/>
      <c r="V11" s="327"/>
      <c r="W11" s="328"/>
      <c r="X11" s="425"/>
      <c r="Y11" s="395"/>
      <c r="Z11" s="398"/>
      <c r="AA11" s="412"/>
    </row>
    <row r="12" spans="1:30" ht="21.75" customHeight="1" x14ac:dyDescent="0.15">
      <c r="A12" s="364"/>
      <c r="B12" s="365"/>
      <c r="C12" s="366"/>
      <c r="D12" s="428"/>
      <c r="E12" s="428"/>
      <c r="F12" s="431"/>
      <c r="G12" s="430"/>
      <c r="H12" s="373"/>
      <c r="I12" s="374"/>
      <c r="J12" s="373"/>
      <c r="K12" s="374"/>
      <c r="L12" s="373"/>
      <c r="M12" s="374"/>
      <c r="N12" s="373"/>
      <c r="O12" s="374"/>
      <c r="P12" s="416"/>
      <c r="Q12" s="417"/>
      <c r="R12" s="419"/>
      <c r="S12" s="420"/>
      <c r="T12" s="358"/>
      <c r="U12" s="359"/>
      <c r="V12" s="329"/>
      <c r="W12" s="330"/>
      <c r="X12" s="426"/>
      <c r="Y12" s="396"/>
      <c r="Z12" s="17" t="s">
        <v>22</v>
      </c>
      <c r="AA12" s="413"/>
    </row>
    <row r="13" spans="1:30" ht="17.25" customHeight="1" x14ac:dyDescent="0.15">
      <c r="A13" s="433" t="s">
        <v>23</v>
      </c>
      <c r="B13" s="433"/>
      <c r="C13" s="433"/>
      <c r="D13" s="434">
        <f>SUM(E14:E16)</f>
        <v>0</v>
      </c>
      <c r="E13" s="435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15">
      <c r="A14" s="436" t="s">
        <v>24</v>
      </c>
      <c r="B14" s="436"/>
      <c r="C14" s="436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15">
      <c r="A15" s="436" t="s">
        <v>25</v>
      </c>
      <c r="B15" s="436"/>
      <c r="C15" s="436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15">
      <c r="A16" s="432" t="s">
        <v>26</v>
      </c>
      <c r="B16" s="432"/>
      <c r="C16" s="432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15">
      <c r="A17" s="433" t="s">
        <v>27</v>
      </c>
      <c r="B17" s="433"/>
      <c r="C17" s="433"/>
      <c r="D17" s="434">
        <f>SUM(E18:E19)</f>
        <v>0</v>
      </c>
      <c r="E17" s="435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15">
      <c r="A18" s="436" t="s">
        <v>28</v>
      </c>
      <c r="B18" s="436"/>
      <c r="C18" s="436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15">
      <c r="A19" s="432" t="s">
        <v>29</v>
      </c>
      <c r="B19" s="432"/>
      <c r="C19" s="432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15">
      <c r="A20" s="433" t="s">
        <v>30</v>
      </c>
      <c r="B20" s="433"/>
      <c r="C20" s="433"/>
      <c r="D20" s="434">
        <f>SUM(E21:E24)</f>
        <v>0</v>
      </c>
      <c r="E20" s="435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15">
      <c r="A21" s="436" t="s">
        <v>31</v>
      </c>
      <c r="B21" s="436"/>
      <c r="C21" s="436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15">
      <c r="A22" s="436" t="s">
        <v>32</v>
      </c>
      <c r="B22" s="436"/>
      <c r="C22" s="436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15">
      <c r="A23" s="436" t="s">
        <v>33</v>
      </c>
      <c r="B23" s="436"/>
      <c r="C23" s="436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">
      <c r="A24" s="432" t="s">
        <v>34</v>
      </c>
      <c r="B24" s="432"/>
      <c r="C24" s="432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">
      <c r="A25" s="375" t="s">
        <v>35</v>
      </c>
      <c r="B25" s="376"/>
      <c r="C25" s="376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15">
      <c r="A26" s="64" t="s">
        <v>36</v>
      </c>
      <c r="B26" s="65" t="s">
        <v>37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38</v>
      </c>
      <c r="AA26" s="26">
        <f>MIN(W26,G26)</f>
        <v>0</v>
      </c>
    </row>
    <row r="27" spans="1:31" ht="17.25" customHeight="1" thickBot="1" x14ac:dyDescent="0.2">
      <c r="A27" s="75" t="s">
        <v>39</v>
      </c>
      <c r="B27" s="76" t="s">
        <v>40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41</v>
      </c>
      <c r="AA27" s="86">
        <f>MIN(W27,G27)</f>
        <v>0</v>
      </c>
    </row>
    <row r="28" spans="1:31" ht="17.25" customHeight="1" thickBot="1" x14ac:dyDescent="0.2">
      <c r="A28" s="377" t="s">
        <v>42</v>
      </c>
      <c r="B28" s="378"/>
      <c r="C28" s="378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">
      <c r="A29" s="384" t="s">
        <v>172</v>
      </c>
      <c r="B29" s="384"/>
      <c r="C29" s="384"/>
      <c r="D29" s="385">
        <f>IF($C$8="",E28,ROUNDDOWN((E25+E26)*$C$8,-3)+E27)</f>
        <v>0</v>
      </c>
      <c r="E29" s="386"/>
      <c r="F29" s="385">
        <f>IF($C$8="",G28,ROUNDDOWN((G25+G26)*$C$8,-3)+G27)</f>
        <v>0</v>
      </c>
      <c r="G29" s="386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104" t="s">
        <v>170</v>
      </c>
      <c r="AA29" s="134">
        <f>MIN(IF($C$8="",AA28,ROUNDDOWN((AA25+AA26)*$C$8,0)+AA27),F29)</f>
        <v>0</v>
      </c>
    </row>
    <row r="30" spans="1:31" ht="17.25" customHeight="1" x14ac:dyDescent="0.15">
      <c r="A30" s="105"/>
      <c r="B30" s="105"/>
      <c r="C30" s="105"/>
      <c r="D30" s="105"/>
      <c r="E30" s="106"/>
      <c r="F30" s="106"/>
      <c r="G30" s="106"/>
      <c r="H30" s="106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7"/>
      <c r="AD30" s="108"/>
      <c r="AE30" s="108"/>
    </row>
    <row r="31" spans="1:31" ht="17.25" customHeight="1" x14ac:dyDescent="0.15">
      <c r="A31" s="379" t="s">
        <v>43</v>
      </c>
      <c r="B31" s="381" t="s">
        <v>59</v>
      </c>
      <c r="C31" s="382"/>
      <c r="D31" s="382"/>
      <c r="E31" s="382"/>
      <c r="F31" s="382"/>
      <c r="G31" s="382"/>
      <c r="H31" s="382"/>
      <c r="I31" s="383"/>
      <c r="J31" s="445" t="s">
        <v>162</v>
      </c>
      <c r="K31" s="435"/>
      <c r="M31" s="109" t="s">
        <v>44</v>
      </c>
      <c r="N31" s="110"/>
      <c r="O31" s="111"/>
      <c r="P31" s="110"/>
      <c r="Q31" s="112"/>
      <c r="T31" s="113"/>
      <c r="U31" s="448" t="s">
        <v>67</v>
      </c>
      <c r="V31" s="449"/>
      <c r="W31" s="449"/>
      <c r="X31" s="449"/>
      <c r="Y31" s="449"/>
      <c r="Z31" s="132"/>
      <c r="AA31" s="132"/>
      <c r="AB31" s="113"/>
      <c r="AC31" s="113"/>
      <c r="AD31" s="113"/>
      <c r="AE31" s="113"/>
    </row>
    <row r="32" spans="1:31" ht="17.25" customHeight="1" x14ac:dyDescent="0.15">
      <c r="A32" s="380"/>
      <c r="B32" s="114" t="s">
        <v>45</v>
      </c>
      <c r="C32" s="450" t="s">
        <v>46</v>
      </c>
      <c r="D32" s="450"/>
      <c r="E32" s="450"/>
      <c r="F32" s="437" t="s">
        <v>47</v>
      </c>
      <c r="G32" s="438"/>
      <c r="H32" s="438"/>
      <c r="I32" s="439"/>
      <c r="J32" s="446"/>
      <c r="K32" s="447"/>
      <c r="M32" s="133" t="s">
        <v>48</v>
      </c>
      <c r="N32" s="331" t="s">
        <v>171</v>
      </c>
      <c r="O32" s="443"/>
      <c r="P32" s="331" t="s">
        <v>163</v>
      </c>
      <c r="Q32" s="332"/>
      <c r="S32" s="115" t="s">
        <v>49</v>
      </c>
      <c r="T32" s="116"/>
      <c r="U32" s="333"/>
      <c r="V32" s="334"/>
      <c r="W32" s="334"/>
      <c r="X32" s="334"/>
      <c r="Y32" s="334"/>
      <c r="Z32" s="334"/>
      <c r="AA32" s="334"/>
      <c r="AB32" s="2"/>
      <c r="AC32" s="2"/>
      <c r="AD32" s="2"/>
      <c r="AE32" s="2"/>
    </row>
    <row r="33" spans="1:31" ht="17.25" customHeight="1" x14ac:dyDescent="0.15">
      <c r="A33" s="117" t="s">
        <v>50</v>
      </c>
      <c r="B33" s="118"/>
      <c r="C33" s="444" t="s">
        <v>68</v>
      </c>
      <c r="D33" s="444"/>
      <c r="E33" s="444"/>
      <c r="F33" s="440" t="s">
        <v>69</v>
      </c>
      <c r="G33" s="441"/>
      <c r="H33" s="441"/>
      <c r="I33" s="442"/>
      <c r="J33" s="321"/>
      <c r="K33" s="322"/>
      <c r="M33" s="119" t="s">
        <v>70</v>
      </c>
      <c r="N33" s="319" t="s">
        <v>58</v>
      </c>
      <c r="O33" s="323"/>
      <c r="P33" s="319"/>
      <c r="Q33" s="320"/>
      <c r="S33" s="115" t="s">
        <v>51</v>
      </c>
      <c r="T33" s="116"/>
      <c r="U33" s="335"/>
      <c r="V33" s="335"/>
      <c r="W33" s="335"/>
      <c r="X33" s="335"/>
      <c r="Y33" s="335"/>
      <c r="Z33" s="335"/>
      <c r="AA33" s="335"/>
      <c r="AB33" s="2"/>
      <c r="AC33" s="2"/>
      <c r="AD33" s="2"/>
      <c r="AE33" s="2"/>
    </row>
    <row r="34" spans="1:31" ht="17.25" customHeight="1" x14ac:dyDescent="0.15">
      <c r="A34" s="117" t="s">
        <v>52</v>
      </c>
      <c r="B34" s="118"/>
      <c r="C34" s="444" t="s">
        <v>68</v>
      </c>
      <c r="D34" s="444"/>
      <c r="E34" s="444"/>
      <c r="F34" s="440" t="s">
        <v>69</v>
      </c>
      <c r="G34" s="441"/>
      <c r="H34" s="441"/>
      <c r="I34" s="442"/>
      <c r="J34" s="321"/>
      <c r="K34" s="322"/>
      <c r="M34" s="119" t="s">
        <v>70</v>
      </c>
      <c r="N34" s="319" t="s">
        <v>58</v>
      </c>
      <c r="O34" s="323"/>
      <c r="P34" s="319" t="s">
        <v>58</v>
      </c>
      <c r="Q34" s="320"/>
      <c r="S34" s="120"/>
      <c r="T34" s="116"/>
      <c r="U34" s="451"/>
      <c r="V34" s="451"/>
      <c r="W34" s="451"/>
      <c r="X34" s="451"/>
      <c r="Y34" s="451"/>
      <c r="Z34" s="451"/>
      <c r="AA34" s="451"/>
      <c r="AB34" s="121"/>
      <c r="AC34" s="121"/>
      <c r="AD34" s="121"/>
      <c r="AE34" s="121"/>
    </row>
    <row r="35" spans="1:31" ht="17.25" customHeight="1" x14ac:dyDescent="0.15">
      <c r="A35" s="117" t="s">
        <v>53</v>
      </c>
      <c r="B35" s="118"/>
      <c r="C35" s="444" t="s">
        <v>68</v>
      </c>
      <c r="D35" s="444"/>
      <c r="E35" s="444"/>
      <c r="F35" s="440" t="s">
        <v>69</v>
      </c>
      <c r="G35" s="441"/>
      <c r="H35" s="441"/>
      <c r="I35" s="442"/>
      <c r="J35" s="321"/>
      <c r="K35" s="322"/>
      <c r="M35" s="119" t="s">
        <v>70</v>
      </c>
      <c r="N35" s="319" t="s">
        <v>58</v>
      </c>
      <c r="O35" s="323"/>
      <c r="P35" s="319"/>
      <c r="Q35" s="320"/>
      <c r="S35" s="120"/>
      <c r="T35" s="116"/>
      <c r="U35" s="335"/>
      <c r="V35" s="335"/>
      <c r="W35" s="335"/>
      <c r="X35" s="335"/>
      <c r="Y35" s="335"/>
      <c r="Z35" s="335"/>
      <c r="AA35" s="335"/>
      <c r="AB35" s="121"/>
      <c r="AC35" s="121"/>
      <c r="AD35" s="121"/>
      <c r="AE35" s="121"/>
    </row>
    <row r="36" spans="1:31" ht="17.25" customHeight="1" x14ac:dyDescent="0.15">
      <c r="A36" s="117" t="s">
        <v>54</v>
      </c>
      <c r="B36" s="118"/>
      <c r="C36" s="444" t="s">
        <v>68</v>
      </c>
      <c r="D36" s="444"/>
      <c r="E36" s="444"/>
      <c r="F36" s="440" t="s">
        <v>69</v>
      </c>
      <c r="G36" s="441"/>
      <c r="H36" s="441"/>
      <c r="I36" s="442"/>
      <c r="J36" s="321"/>
      <c r="K36" s="322"/>
      <c r="M36" s="119" t="s">
        <v>70</v>
      </c>
      <c r="N36" s="319"/>
      <c r="O36" s="323"/>
      <c r="P36" s="319"/>
      <c r="Q36" s="320"/>
      <c r="S36" s="120"/>
      <c r="T36" s="116"/>
      <c r="U36" s="451"/>
      <c r="V36" s="451"/>
      <c r="W36" s="451"/>
      <c r="X36" s="451"/>
      <c r="Y36" s="451"/>
      <c r="Z36" s="451"/>
      <c r="AA36" s="451"/>
      <c r="AB36" s="121"/>
      <c r="AC36" s="121"/>
      <c r="AD36" s="121"/>
      <c r="AE36" s="121"/>
    </row>
    <row r="37" spans="1:31" ht="17.25" customHeight="1" x14ac:dyDescent="0.15">
      <c r="A37" s="117" t="s">
        <v>55</v>
      </c>
      <c r="B37" s="118"/>
      <c r="C37" s="444" t="s">
        <v>68</v>
      </c>
      <c r="D37" s="444"/>
      <c r="E37" s="444"/>
      <c r="F37" s="440" t="s">
        <v>69</v>
      </c>
      <c r="G37" s="441"/>
      <c r="H37" s="441"/>
      <c r="I37" s="442"/>
      <c r="J37" s="321"/>
      <c r="K37" s="322"/>
      <c r="M37" s="119" t="s">
        <v>70</v>
      </c>
      <c r="N37" s="319"/>
      <c r="O37" s="323"/>
      <c r="P37" s="319"/>
      <c r="Q37" s="320"/>
      <c r="S37" s="120"/>
      <c r="T37" s="116"/>
      <c r="U37" s="335"/>
      <c r="V37" s="335"/>
      <c r="W37" s="335"/>
      <c r="X37" s="335"/>
      <c r="Y37" s="335"/>
      <c r="Z37" s="335"/>
      <c r="AA37" s="335"/>
      <c r="AB37" s="121"/>
      <c r="AC37" s="121"/>
      <c r="AD37" s="121"/>
      <c r="AE37" s="121"/>
    </row>
    <row r="38" spans="1:31" s="131" customFormat="1" ht="17.25" customHeight="1" x14ac:dyDescent="0.15">
      <c r="A38" s="138" t="s">
        <v>71</v>
      </c>
      <c r="B38" s="118"/>
      <c r="C38" s="444" t="s">
        <v>68</v>
      </c>
      <c r="D38" s="444"/>
      <c r="E38" s="444"/>
      <c r="F38" s="440" t="s">
        <v>69</v>
      </c>
      <c r="G38" s="441"/>
      <c r="H38" s="441"/>
      <c r="I38" s="442"/>
      <c r="J38" s="321"/>
      <c r="K38" s="322"/>
      <c r="M38" s="119" t="s">
        <v>70</v>
      </c>
      <c r="N38" s="319"/>
      <c r="O38" s="323"/>
      <c r="P38" s="319"/>
      <c r="Q38" s="320"/>
      <c r="R38" s="140"/>
      <c r="S38" s="140"/>
      <c r="T38" s="140"/>
      <c r="U38" s="140"/>
      <c r="V38" s="140"/>
      <c r="W38" s="140"/>
      <c r="X38" s="140"/>
      <c r="Y38" s="141"/>
      <c r="Z38" s="141"/>
      <c r="AA38" s="142"/>
      <c r="AB38" s="143"/>
      <c r="AC38" s="144"/>
      <c r="AD38" s="144"/>
      <c r="AE38" s="145"/>
    </row>
    <row r="39" spans="1:31" s="131" customFormat="1" ht="17.25" customHeight="1" x14ac:dyDescent="0.15">
      <c r="A39" s="139" t="s">
        <v>73</v>
      </c>
      <c r="B39" s="118"/>
      <c r="C39" s="444" t="s">
        <v>68</v>
      </c>
      <c r="D39" s="444"/>
      <c r="E39" s="444"/>
      <c r="F39" s="440" t="s">
        <v>69</v>
      </c>
      <c r="G39" s="441"/>
      <c r="H39" s="441"/>
      <c r="I39" s="442"/>
      <c r="J39" s="321"/>
      <c r="K39" s="322"/>
      <c r="M39" s="119" t="s">
        <v>70</v>
      </c>
      <c r="N39" s="319"/>
      <c r="O39" s="323"/>
      <c r="P39" s="319"/>
      <c r="Q39" s="320"/>
      <c r="R39" s="140"/>
      <c r="S39" s="140"/>
      <c r="T39" s="140"/>
      <c r="U39" s="140"/>
      <c r="V39" s="140"/>
      <c r="W39" s="140"/>
      <c r="X39" s="140"/>
      <c r="Y39" s="141"/>
      <c r="Z39" s="141"/>
      <c r="AA39" s="142"/>
      <c r="AB39" s="143"/>
      <c r="AC39" s="144"/>
      <c r="AD39" s="144"/>
      <c r="AE39" s="145"/>
    </row>
    <row r="40" spans="1:31" s="131" customFormat="1" ht="17.25" customHeight="1" x14ac:dyDescent="0.15">
      <c r="A40" s="139" t="s">
        <v>74</v>
      </c>
      <c r="B40" s="118"/>
      <c r="C40" s="444" t="s">
        <v>68</v>
      </c>
      <c r="D40" s="444"/>
      <c r="E40" s="444"/>
      <c r="F40" s="440" t="s">
        <v>69</v>
      </c>
      <c r="G40" s="441"/>
      <c r="H40" s="441"/>
      <c r="I40" s="442"/>
      <c r="J40" s="321"/>
      <c r="K40" s="322"/>
      <c r="M40" s="119" t="s">
        <v>70</v>
      </c>
      <c r="N40" s="319"/>
      <c r="O40" s="323"/>
      <c r="P40" s="319"/>
      <c r="Q40" s="320"/>
      <c r="R40" s="140"/>
      <c r="S40" s="140"/>
      <c r="T40" s="140"/>
      <c r="U40" s="140"/>
      <c r="V40" s="140"/>
      <c r="W40" s="140"/>
      <c r="X40" s="140"/>
      <c r="Y40" s="141"/>
      <c r="Z40" s="141"/>
      <c r="AA40" s="142"/>
      <c r="AB40" s="143"/>
      <c r="AC40" s="144"/>
      <c r="AD40" s="144"/>
      <c r="AE40" s="145"/>
    </row>
    <row r="41" spans="1:31" s="131" customFormat="1" ht="17.25" customHeight="1" x14ac:dyDescent="0.15">
      <c r="A41" s="139" t="s">
        <v>75</v>
      </c>
      <c r="B41" s="118"/>
      <c r="C41" s="444" t="s">
        <v>68</v>
      </c>
      <c r="D41" s="444"/>
      <c r="E41" s="444"/>
      <c r="F41" s="440" t="s">
        <v>69</v>
      </c>
      <c r="G41" s="441"/>
      <c r="H41" s="441"/>
      <c r="I41" s="442"/>
      <c r="J41" s="321"/>
      <c r="K41" s="322"/>
      <c r="M41" s="119" t="s">
        <v>70</v>
      </c>
      <c r="N41" s="319"/>
      <c r="O41" s="323"/>
      <c r="P41" s="319"/>
      <c r="Q41" s="320"/>
      <c r="R41" s="140"/>
      <c r="S41" s="140"/>
      <c r="T41" s="140"/>
      <c r="U41" s="140"/>
      <c r="V41" s="140"/>
      <c r="W41" s="140"/>
      <c r="X41" s="140"/>
      <c r="Y41" s="141"/>
      <c r="Z41" s="141"/>
      <c r="AA41" s="142"/>
      <c r="AB41" s="143"/>
      <c r="AC41" s="144"/>
      <c r="AD41" s="144"/>
      <c r="AE41" s="145"/>
    </row>
    <row r="42" spans="1:31" s="131" customFormat="1" ht="17.25" customHeight="1" x14ac:dyDescent="0.15">
      <c r="A42" s="139" t="s">
        <v>76</v>
      </c>
      <c r="B42" s="118"/>
      <c r="C42" s="444" t="s">
        <v>68</v>
      </c>
      <c r="D42" s="444"/>
      <c r="E42" s="444"/>
      <c r="F42" s="440" t="s">
        <v>69</v>
      </c>
      <c r="G42" s="441"/>
      <c r="H42" s="441"/>
      <c r="I42" s="442"/>
      <c r="J42" s="321"/>
      <c r="K42" s="322"/>
      <c r="M42" s="119" t="s">
        <v>70</v>
      </c>
      <c r="N42" s="319"/>
      <c r="O42" s="323"/>
      <c r="P42" s="319"/>
      <c r="Q42" s="320"/>
      <c r="R42" s="140"/>
      <c r="S42" s="140"/>
      <c r="T42" s="140"/>
      <c r="U42" s="140"/>
      <c r="V42" s="140"/>
      <c r="W42" s="140"/>
      <c r="X42" s="140"/>
      <c r="Y42" s="141"/>
      <c r="Z42" s="141"/>
      <c r="AA42" s="142"/>
      <c r="AB42" s="143"/>
      <c r="AC42" s="144"/>
      <c r="AD42" s="144"/>
      <c r="AE42" s="145"/>
    </row>
    <row r="43" spans="1:31" s="131" customFormat="1" ht="17.25" customHeight="1" x14ac:dyDescent="0.15">
      <c r="A43" s="139" t="s">
        <v>77</v>
      </c>
      <c r="B43" s="118"/>
      <c r="C43" s="444" t="s">
        <v>68</v>
      </c>
      <c r="D43" s="444"/>
      <c r="E43" s="444"/>
      <c r="F43" s="440" t="s">
        <v>69</v>
      </c>
      <c r="G43" s="441"/>
      <c r="H43" s="441"/>
      <c r="I43" s="442"/>
      <c r="J43" s="321"/>
      <c r="K43" s="322"/>
      <c r="M43" s="119" t="s">
        <v>70</v>
      </c>
      <c r="N43" s="319"/>
      <c r="O43" s="323"/>
      <c r="P43" s="319"/>
      <c r="Q43" s="320"/>
      <c r="R43" s="140"/>
      <c r="S43" s="140"/>
      <c r="T43" s="140"/>
      <c r="U43" s="140"/>
      <c r="V43" s="140"/>
      <c r="W43" s="140"/>
      <c r="X43" s="140"/>
      <c r="Y43" s="141"/>
      <c r="Z43" s="141"/>
      <c r="AA43" s="142"/>
      <c r="AB43" s="143"/>
      <c r="AC43" s="144"/>
      <c r="AD43" s="144"/>
      <c r="AE43" s="145"/>
    </row>
    <row r="44" spans="1:31" s="131" customFormat="1" ht="17.25" customHeight="1" x14ac:dyDescent="0.15">
      <c r="A44" s="139" t="s">
        <v>78</v>
      </c>
      <c r="B44" s="118"/>
      <c r="C44" s="444" t="s">
        <v>68</v>
      </c>
      <c r="D44" s="444"/>
      <c r="E44" s="444"/>
      <c r="F44" s="440" t="s">
        <v>69</v>
      </c>
      <c r="G44" s="441"/>
      <c r="H44" s="441"/>
      <c r="I44" s="442"/>
      <c r="J44" s="321"/>
      <c r="K44" s="322"/>
      <c r="M44" s="119" t="s">
        <v>70</v>
      </c>
      <c r="N44" s="319"/>
      <c r="O44" s="323"/>
      <c r="P44" s="319"/>
      <c r="Q44" s="320"/>
      <c r="R44" s="140"/>
      <c r="S44" s="140"/>
      <c r="T44" s="140"/>
      <c r="U44" s="140"/>
      <c r="V44" s="140"/>
      <c r="W44" s="140"/>
      <c r="X44" s="140"/>
      <c r="Y44" s="141"/>
      <c r="Z44" s="141"/>
      <c r="AA44" s="142"/>
      <c r="AB44" s="143"/>
      <c r="AC44" s="144"/>
      <c r="AD44" s="144"/>
      <c r="AE44" s="145"/>
    </row>
    <row r="45" spans="1:31" s="131" customFormat="1" ht="17.25" customHeight="1" x14ac:dyDescent="0.15">
      <c r="A45" s="139" t="s">
        <v>79</v>
      </c>
      <c r="B45" s="118"/>
      <c r="C45" s="444" t="s">
        <v>68</v>
      </c>
      <c r="D45" s="444"/>
      <c r="E45" s="444"/>
      <c r="F45" s="440" t="s">
        <v>69</v>
      </c>
      <c r="G45" s="441"/>
      <c r="H45" s="441"/>
      <c r="I45" s="442"/>
      <c r="J45" s="321"/>
      <c r="K45" s="322"/>
      <c r="M45" s="119" t="s">
        <v>70</v>
      </c>
      <c r="N45" s="319"/>
      <c r="O45" s="323"/>
      <c r="P45" s="319"/>
      <c r="Q45" s="320"/>
      <c r="R45" s="140"/>
      <c r="S45" s="140"/>
      <c r="T45" s="140"/>
      <c r="U45" s="140"/>
      <c r="V45" s="140"/>
      <c r="W45" s="140"/>
      <c r="X45" s="140"/>
      <c r="Y45" s="141"/>
      <c r="Z45" s="141"/>
      <c r="AA45" s="142"/>
      <c r="AB45" s="143"/>
      <c r="AC45" s="144"/>
      <c r="AD45" s="144"/>
      <c r="AE45" s="145"/>
    </row>
    <row r="46" spans="1:31" s="131" customFormat="1" ht="17.25" customHeight="1" x14ac:dyDescent="0.15">
      <c r="A46" s="139" t="s">
        <v>80</v>
      </c>
      <c r="B46" s="118"/>
      <c r="C46" s="444" t="s">
        <v>68</v>
      </c>
      <c r="D46" s="444"/>
      <c r="E46" s="444"/>
      <c r="F46" s="440" t="s">
        <v>69</v>
      </c>
      <c r="G46" s="441"/>
      <c r="H46" s="441"/>
      <c r="I46" s="442"/>
      <c r="J46" s="321"/>
      <c r="K46" s="322"/>
      <c r="M46" s="119" t="s">
        <v>70</v>
      </c>
      <c r="N46" s="319"/>
      <c r="O46" s="323"/>
      <c r="P46" s="319"/>
      <c r="Q46" s="320"/>
      <c r="R46" s="140"/>
      <c r="S46" s="140"/>
      <c r="T46" s="140"/>
      <c r="U46" s="140"/>
      <c r="V46" s="140"/>
      <c r="W46" s="140"/>
      <c r="X46" s="140"/>
      <c r="Y46" s="141"/>
      <c r="Z46" s="141"/>
      <c r="AA46" s="142"/>
      <c r="AB46" s="143"/>
      <c r="AC46" s="144"/>
      <c r="AD46" s="144"/>
      <c r="AE46" s="145"/>
    </row>
    <row r="47" spans="1:31" s="131" customFormat="1" ht="17.25" customHeight="1" x14ac:dyDescent="0.15">
      <c r="A47" s="139" t="s">
        <v>81</v>
      </c>
      <c r="B47" s="118"/>
      <c r="C47" s="444" t="s">
        <v>68</v>
      </c>
      <c r="D47" s="444"/>
      <c r="E47" s="444"/>
      <c r="F47" s="440" t="s">
        <v>69</v>
      </c>
      <c r="G47" s="441"/>
      <c r="H47" s="441"/>
      <c r="I47" s="442"/>
      <c r="J47" s="321"/>
      <c r="K47" s="322"/>
      <c r="M47" s="119" t="s">
        <v>70</v>
      </c>
      <c r="N47" s="319"/>
      <c r="O47" s="323"/>
      <c r="P47" s="319"/>
      <c r="Q47" s="320"/>
      <c r="R47" s="140"/>
      <c r="S47" s="140"/>
      <c r="T47" s="140"/>
      <c r="U47" s="140"/>
      <c r="V47" s="140"/>
      <c r="W47" s="140"/>
      <c r="X47" s="140"/>
      <c r="Y47" s="141"/>
      <c r="Z47" s="141"/>
      <c r="AA47" s="142"/>
      <c r="AB47" s="143"/>
      <c r="AC47" s="144"/>
      <c r="AD47" s="144"/>
      <c r="AE47" s="145"/>
    </row>
    <row r="48" spans="1:31" s="131" customFormat="1" ht="17.25" customHeight="1" x14ac:dyDescent="0.15">
      <c r="A48" s="139" t="s">
        <v>82</v>
      </c>
      <c r="B48" s="118"/>
      <c r="C48" s="444" t="s">
        <v>68</v>
      </c>
      <c r="D48" s="444"/>
      <c r="E48" s="444"/>
      <c r="F48" s="440" t="s">
        <v>69</v>
      </c>
      <c r="G48" s="441"/>
      <c r="H48" s="441"/>
      <c r="I48" s="442"/>
      <c r="J48" s="321"/>
      <c r="K48" s="322"/>
      <c r="M48" s="119" t="s">
        <v>70</v>
      </c>
      <c r="N48" s="319"/>
      <c r="O48" s="323"/>
      <c r="P48" s="319"/>
      <c r="Q48" s="320"/>
      <c r="R48" s="140"/>
      <c r="S48" s="140"/>
      <c r="T48" s="140"/>
      <c r="U48" s="140"/>
      <c r="V48" s="140"/>
      <c r="W48" s="140"/>
      <c r="X48" s="140"/>
      <c r="Y48" s="141"/>
      <c r="Z48" s="141"/>
      <c r="AA48" s="142"/>
      <c r="AB48" s="143"/>
      <c r="AC48" s="144"/>
      <c r="AD48" s="144"/>
      <c r="AE48" s="145"/>
    </row>
    <row r="49" spans="1:31" s="131" customFormat="1" ht="17.25" customHeight="1" x14ac:dyDescent="0.15">
      <c r="A49" s="139" t="s">
        <v>83</v>
      </c>
      <c r="B49" s="118"/>
      <c r="C49" s="444" t="s">
        <v>68</v>
      </c>
      <c r="D49" s="444"/>
      <c r="E49" s="444"/>
      <c r="F49" s="440" t="s">
        <v>69</v>
      </c>
      <c r="G49" s="441"/>
      <c r="H49" s="441"/>
      <c r="I49" s="442"/>
      <c r="J49" s="321"/>
      <c r="K49" s="322"/>
      <c r="M49" s="119" t="s">
        <v>70</v>
      </c>
      <c r="N49" s="319"/>
      <c r="O49" s="323"/>
      <c r="P49" s="319"/>
      <c r="Q49" s="320"/>
      <c r="R49" s="140"/>
      <c r="S49" s="140"/>
      <c r="T49" s="140"/>
      <c r="U49" s="140"/>
      <c r="V49" s="140"/>
      <c r="W49" s="140"/>
      <c r="X49" s="140"/>
      <c r="Y49" s="141"/>
      <c r="Z49" s="141"/>
      <c r="AA49" s="142"/>
      <c r="AB49" s="143"/>
      <c r="AC49" s="144"/>
      <c r="AD49" s="144"/>
      <c r="AE49" s="145"/>
    </row>
    <row r="50" spans="1:31" s="131" customFormat="1" ht="17.25" customHeight="1" x14ac:dyDescent="0.15">
      <c r="A50" s="139" t="s">
        <v>84</v>
      </c>
      <c r="B50" s="118"/>
      <c r="C50" s="444" t="s">
        <v>68</v>
      </c>
      <c r="D50" s="444"/>
      <c r="E50" s="444"/>
      <c r="F50" s="440" t="s">
        <v>69</v>
      </c>
      <c r="G50" s="441"/>
      <c r="H50" s="441"/>
      <c r="I50" s="442"/>
      <c r="J50" s="321"/>
      <c r="K50" s="322"/>
      <c r="M50" s="119" t="s">
        <v>70</v>
      </c>
      <c r="N50" s="319"/>
      <c r="O50" s="323"/>
      <c r="P50" s="319"/>
      <c r="Q50" s="320"/>
      <c r="R50" s="140"/>
      <c r="S50" s="140"/>
      <c r="T50" s="140"/>
      <c r="U50" s="140"/>
      <c r="V50" s="140"/>
      <c r="W50" s="140"/>
      <c r="X50" s="140"/>
      <c r="Y50" s="141"/>
      <c r="Z50" s="141"/>
      <c r="AA50" s="142"/>
      <c r="AB50" s="143"/>
      <c r="AC50" s="144"/>
      <c r="AD50" s="144"/>
      <c r="AE50" s="145"/>
    </row>
    <row r="51" spans="1:31" s="131" customFormat="1" ht="17.25" customHeight="1" x14ac:dyDescent="0.15">
      <c r="A51" s="139" t="s">
        <v>85</v>
      </c>
      <c r="B51" s="118"/>
      <c r="C51" s="444" t="s">
        <v>68</v>
      </c>
      <c r="D51" s="444"/>
      <c r="E51" s="444"/>
      <c r="F51" s="440" t="s">
        <v>69</v>
      </c>
      <c r="G51" s="441"/>
      <c r="H51" s="441"/>
      <c r="I51" s="442"/>
      <c r="J51" s="321"/>
      <c r="K51" s="322"/>
      <c r="M51" s="119" t="s">
        <v>70</v>
      </c>
      <c r="N51" s="319"/>
      <c r="O51" s="323"/>
      <c r="P51" s="319"/>
      <c r="Q51" s="320"/>
      <c r="R51" s="140"/>
      <c r="S51" s="140"/>
      <c r="T51" s="140"/>
      <c r="U51" s="140"/>
      <c r="V51" s="140"/>
      <c r="W51" s="140"/>
      <c r="X51" s="140"/>
      <c r="Y51" s="141"/>
      <c r="Z51" s="141"/>
      <c r="AA51" s="142"/>
      <c r="AB51" s="143"/>
      <c r="AC51" s="144"/>
      <c r="AD51" s="144"/>
      <c r="AE51" s="145"/>
    </row>
    <row r="52" spans="1:31" ht="17.25" customHeight="1" x14ac:dyDescent="0.15">
      <c r="A52" s="137" t="s">
        <v>86</v>
      </c>
      <c r="B52" s="135"/>
      <c r="C52" s="336" t="s">
        <v>68</v>
      </c>
      <c r="D52" s="337"/>
      <c r="E52" s="338"/>
      <c r="F52" s="336" t="s">
        <v>69</v>
      </c>
      <c r="G52" s="337"/>
      <c r="H52" s="337"/>
      <c r="I52" s="338"/>
      <c r="J52" s="339"/>
      <c r="K52" s="340"/>
      <c r="M52" s="122" t="s">
        <v>56</v>
      </c>
      <c r="N52" s="341">
        <f>SUM(N33:O51)</f>
        <v>0</v>
      </c>
      <c r="O52" s="342"/>
      <c r="P52" s="341">
        <f>SUM(P33:Q51)</f>
        <v>0</v>
      </c>
      <c r="Q52" s="343"/>
      <c r="R52" s="123"/>
      <c r="S52" s="123"/>
      <c r="T52" s="123"/>
      <c r="U52" s="123"/>
      <c r="V52" s="123"/>
      <c r="W52" s="123"/>
      <c r="X52" s="123"/>
      <c r="Y52" s="128"/>
      <c r="Z52" s="124"/>
      <c r="AA52" s="315"/>
      <c r="AB52" s="115"/>
      <c r="AC52" s="125"/>
      <c r="AD52" s="125"/>
      <c r="AE52" s="126"/>
    </row>
    <row r="53" spans="1:31" x14ac:dyDescent="0.15">
      <c r="H53" s="129"/>
      <c r="M53" s="127"/>
      <c r="N53" s="130"/>
      <c r="O53" s="123"/>
      <c r="P53" s="123"/>
      <c r="Q53" s="123"/>
      <c r="AA53" s="317" t="s">
        <v>178</v>
      </c>
    </row>
    <row r="54" spans="1:31" x14ac:dyDescent="0.15">
      <c r="E54" s="131" t="s">
        <v>57</v>
      </c>
      <c r="N54" s="130"/>
      <c r="O54" s="123"/>
      <c r="P54" s="123"/>
      <c r="Q54" s="123"/>
    </row>
  </sheetData>
  <sheetProtection formatCells="0" selectLockedCells="1"/>
  <mergeCells count="176">
    <mergeCell ref="P50:Q50"/>
    <mergeCell ref="N51:O51"/>
    <mergeCell ref="P51:Q51"/>
    <mergeCell ref="C47:E47"/>
    <mergeCell ref="F47:I47"/>
    <mergeCell ref="C48:E48"/>
    <mergeCell ref="F48:I48"/>
    <mergeCell ref="N47:O47"/>
    <mergeCell ref="P47:Q47"/>
    <mergeCell ref="N48:O48"/>
    <mergeCell ref="P48:Q48"/>
    <mergeCell ref="N49:O49"/>
    <mergeCell ref="P49:Q49"/>
    <mergeCell ref="C50:E50"/>
    <mergeCell ref="F50:I50"/>
    <mergeCell ref="J50:K50"/>
    <mergeCell ref="J46:K46"/>
    <mergeCell ref="J47:K47"/>
    <mergeCell ref="J48:K48"/>
    <mergeCell ref="C49:E49"/>
    <mergeCell ref="F49:I49"/>
    <mergeCell ref="J49:K49"/>
    <mergeCell ref="N37:O37"/>
    <mergeCell ref="C34:E34"/>
    <mergeCell ref="C51:E51"/>
    <mergeCell ref="F51:I51"/>
    <mergeCell ref="J51:K51"/>
    <mergeCell ref="N50:O50"/>
    <mergeCell ref="P36:Q36"/>
    <mergeCell ref="U34:AA35"/>
    <mergeCell ref="C35:E35"/>
    <mergeCell ref="C45:E45"/>
    <mergeCell ref="F45:I45"/>
    <mergeCell ref="C46:E46"/>
    <mergeCell ref="F46:I46"/>
    <mergeCell ref="N45:O45"/>
    <mergeCell ref="P45:Q45"/>
    <mergeCell ref="N46:O46"/>
    <mergeCell ref="P46:Q46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J45:K45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F29:G29"/>
    <mergeCell ref="A22:C22"/>
    <mergeCell ref="A23:C23"/>
    <mergeCell ref="F32:I32"/>
    <mergeCell ref="F35:I35"/>
    <mergeCell ref="J35:K35"/>
    <mergeCell ref="N36:O36"/>
    <mergeCell ref="N34:O34"/>
    <mergeCell ref="N35:O35"/>
    <mergeCell ref="N32:O32"/>
    <mergeCell ref="C33:E33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D17:E17"/>
    <mergeCell ref="A18:C18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C52:E52"/>
    <mergeCell ref="F52:I52"/>
    <mergeCell ref="J52:K52"/>
    <mergeCell ref="N52:O52"/>
    <mergeCell ref="P52:Q52"/>
    <mergeCell ref="A3:G3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P4:V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  <mergeCell ref="V5:W5"/>
    <mergeCell ref="V7:W7"/>
    <mergeCell ref="V10:W12"/>
    <mergeCell ref="P32:Q32"/>
    <mergeCell ref="U32:AA33"/>
  </mergeCells>
  <phoneticPr fontId="4"/>
  <dataValidations count="2">
    <dataValidation type="list" allowBlank="1" showInputMessage="1" sqref="B33:B52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zoomScaleNormal="100" zoomScaleSheetLayoutView="100" workbookViewId="0">
      <selection activeCell="A27" sqref="A27:C27"/>
    </sheetView>
  </sheetViews>
  <sheetFormatPr defaultColWidth="9" defaultRowHeight="13.5" x14ac:dyDescent="0.15"/>
  <cols>
    <col min="1" max="1" width="3.875" style="146" customWidth="1"/>
    <col min="2" max="2" width="9.125" style="146" customWidth="1"/>
    <col min="3" max="3" width="8.125" style="146" customWidth="1"/>
    <col min="4" max="4" width="1.625" style="146" customWidth="1"/>
    <col min="5" max="5" width="10.125" style="146" customWidth="1"/>
    <col min="6" max="6" width="1.625" style="146" customWidth="1"/>
    <col min="7" max="7" width="9.75" style="146" customWidth="1"/>
    <col min="8" max="8" width="1.625" style="146" customWidth="1"/>
    <col min="9" max="9" width="9.625" style="146" customWidth="1"/>
    <col min="10" max="10" width="1.625" style="146" customWidth="1"/>
    <col min="11" max="11" width="9.75" style="146" customWidth="1"/>
    <col min="12" max="12" width="1.625" style="146" customWidth="1"/>
    <col min="13" max="13" width="10.5" style="146" customWidth="1"/>
    <col min="14" max="14" width="1.25" style="146" customWidth="1"/>
    <col min="15" max="15" width="9.875" style="146" customWidth="1"/>
    <col min="16" max="16" width="1.5" style="146" customWidth="1"/>
    <col min="17" max="17" width="8.5" style="146" customWidth="1"/>
    <col min="18" max="18" width="1.5" style="146" customWidth="1"/>
    <col min="19" max="19" width="7.625" style="146" customWidth="1"/>
    <col min="20" max="20" width="1.875" style="146" customWidth="1"/>
    <col min="21" max="21" width="7.125" style="146" customWidth="1"/>
    <col min="22" max="22" width="1.625" style="146" customWidth="1"/>
    <col min="23" max="23" width="11.5" style="146" customWidth="1"/>
    <col min="24" max="24" width="10.75" style="146" customWidth="1"/>
    <col min="25" max="25" width="9.75" style="146" customWidth="1"/>
    <col min="26" max="26" width="12" style="146" customWidth="1"/>
    <col min="27" max="27" width="14.125" style="146" customWidth="1"/>
    <col min="28" max="29" width="1.75" style="146" customWidth="1"/>
    <col min="30" max="30" width="10.75" style="146" customWidth="1"/>
    <col min="31" max="31" width="9.125" style="146" customWidth="1"/>
    <col min="32" max="32" width="11.875" style="146" customWidth="1"/>
    <col min="33" max="33" width="9" style="146"/>
    <col min="34" max="34" width="12.625" style="146" customWidth="1"/>
    <col min="35" max="16384" width="9" style="146"/>
  </cols>
  <sheetData>
    <row r="1" spans="1:31" ht="7.5" customHeight="1" x14ac:dyDescent="0.15"/>
    <row r="2" spans="1:31" ht="18" customHeight="1" x14ac:dyDescent="0.15">
      <c r="A2" s="557" t="s">
        <v>174</v>
      </c>
      <c r="B2" s="557"/>
      <c r="C2" s="557"/>
      <c r="D2" s="557"/>
      <c r="E2" s="557"/>
      <c r="F2" s="558" t="s">
        <v>157</v>
      </c>
      <c r="G2" s="558"/>
      <c r="H2" s="558"/>
      <c r="I2" s="561" t="s">
        <v>159</v>
      </c>
      <c r="J2" s="561"/>
      <c r="K2" s="313" t="s">
        <v>160</v>
      </c>
      <c r="L2" s="313"/>
      <c r="M2" s="559" t="s">
        <v>61</v>
      </c>
      <c r="N2" s="560"/>
      <c r="O2" s="560"/>
      <c r="P2" s="305"/>
      <c r="Q2" s="305"/>
      <c r="R2" s="305"/>
      <c r="S2" s="305"/>
      <c r="T2" s="305"/>
      <c r="U2" s="305"/>
      <c r="V2" s="502" t="s">
        <v>156</v>
      </c>
      <c r="W2" s="502"/>
      <c r="X2" s="541" t="s">
        <v>155</v>
      </c>
      <c r="Y2" s="542"/>
      <c r="Z2" s="542"/>
      <c r="AA2" s="304"/>
      <c r="AB2" s="162"/>
      <c r="AC2" s="162"/>
    </row>
    <row r="3" spans="1:31" ht="18" customHeight="1" x14ac:dyDescent="0.15">
      <c r="A3" s="502" t="s">
        <v>175</v>
      </c>
      <c r="B3" s="502"/>
      <c r="C3" s="546"/>
      <c r="D3" s="546"/>
      <c r="E3" s="546"/>
      <c r="F3" s="546"/>
      <c r="G3" s="546"/>
      <c r="H3" s="502" t="s">
        <v>154</v>
      </c>
      <c r="I3" s="502"/>
      <c r="J3" s="303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02" t="s">
        <v>153</v>
      </c>
      <c r="W3" s="502"/>
      <c r="X3" s="500"/>
      <c r="Y3" s="501"/>
      <c r="Z3" s="501"/>
      <c r="AA3" s="545"/>
      <c r="AB3" s="162"/>
      <c r="AC3" s="162"/>
      <c r="AD3" s="162"/>
    </row>
    <row r="4" spans="1:31" ht="18" customHeight="1" x14ac:dyDescent="0.15">
      <c r="A4" s="502" t="s">
        <v>152</v>
      </c>
      <c r="B4" s="502"/>
      <c r="C4" s="500"/>
      <c r="D4" s="500"/>
      <c r="E4" s="500"/>
      <c r="F4" s="500"/>
      <c r="G4" s="500"/>
      <c r="H4" s="302"/>
      <c r="I4" s="298"/>
      <c r="J4" s="299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  <c r="V4" s="502" t="s">
        <v>151</v>
      </c>
      <c r="W4" s="502"/>
      <c r="X4" s="500" t="s">
        <v>150</v>
      </c>
      <c r="Y4" s="501"/>
      <c r="Z4" s="501"/>
      <c r="AA4" s="501"/>
      <c r="AB4" s="162"/>
      <c r="AC4" s="162"/>
      <c r="AD4" s="162"/>
    </row>
    <row r="5" spans="1:31" ht="18" customHeight="1" x14ac:dyDescent="0.15">
      <c r="A5" s="502"/>
      <c r="B5" s="553"/>
      <c r="C5" s="555"/>
      <c r="D5" s="301"/>
      <c r="E5" s="543"/>
      <c r="F5" s="543"/>
      <c r="G5" s="543"/>
      <c r="H5" s="300"/>
      <c r="I5" s="298"/>
      <c r="J5" s="299"/>
      <c r="K5" s="500"/>
      <c r="L5" s="500"/>
      <c r="M5" s="500"/>
      <c r="N5" s="500"/>
      <c r="O5" s="500"/>
      <c r="P5" s="500"/>
      <c r="Q5" s="500"/>
      <c r="R5" s="500"/>
      <c r="S5" s="500"/>
      <c r="T5" s="500"/>
      <c r="U5" s="500"/>
      <c r="V5" s="502" t="s">
        <v>149</v>
      </c>
      <c r="W5" s="502"/>
      <c r="X5" s="500" t="s">
        <v>148</v>
      </c>
      <c r="Y5" s="501"/>
      <c r="Z5" s="501"/>
      <c r="AA5" s="501"/>
      <c r="AB5" s="162"/>
      <c r="AC5" s="162"/>
      <c r="AD5" s="162"/>
    </row>
    <row r="6" spans="1:31" ht="18" customHeight="1" x14ac:dyDescent="0.15">
      <c r="A6" s="554"/>
      <c r="B6" s="554"/>
      <c r="C6" s="556"/>
      <c r="D6" s="297"/>
      <c r="E6" s="544"/>
      <c r="F6" s="544"/>
      <c r="G6" s="544"/>
      <c r="H6" s="548"/>
      <c r="I6" s="548"/>
      <c r="J6" s="296"/>
      <c r="K6" s="549"/>
      <c r="L6" s="549"/>
      <c r="M6" s="549"/>
      <c r="N6" s="549"/>
      <c r="O6" s="549"/>
      <c r="P6" s="549"/>
      <c r="Q6" s="549"/>
      <c r="R6" s="549"/>
      <c r="S6" s="549"/>
      <c r="T6" s="549"/>
      <c r="U6" s="549"/>
      <c r="V6" s="550" t="s">
        <v>147</v>
      </c>
      <c r="W6" s="550"/>
      <c r="X6" s="551" t="s">
        <v>146</v>
      </c>
      <c r="Y6" s="552"/>
      <c r="Z6" s="552"/>
      <c r="AA6" s="552"/>
      <c r="AB6" s="162"/>
      <c r="AC6" s="162"/>
      <c r="AD6" s="162"/>
    </row>
    <row r="7" spans="1:31" ht="23.25" customHeight="1" x14ac:dyDescent="0.15">
      <c r="A7" s="515" t="s">
        <v>145</v>
      </c>
      <c r="B7" s="517"/>
      <c r="C7" s="516"/>
      <c r="D7" s="530" t="s">
        <v>144</v>
      </c>
      <c r="E7" s="531"/>
      <c r="F7" s="534" t="s">
        <v>143</v>
      </c>
      <c r="G7" s="535"/>
      <c r="H7" s="515" t="s">
        <v>142</v>
      </c>
      <c r="I7" s="516"/>
      <c r="J7" s="515" t="s">
        <v>141</v>
      </c>
      <c r="K7" s="516"/>
      <c r="L7" s="515" t="s">
        <v>140</v>
      </c>
      <c r="M7" s="516"/>
      <c r="N7" s="515" t="s">
        <v>139</v>
      </c>
      <c r="O7" s="516"/>
      <c r="P7" s="515" t="s">
        <v>138</v>
      </c>
      <c r="Q7" s="517"/>
      <c r="R7" s="517"/>
      <c r="S7" s="516"/>
      <c r="T7" s="515" t="s">
        <v>18</v>
      </c>
      <c r="U7" s="516"/>
      <c r="V7" s="520" t="s">
        <v>137</v>
      </c>
      <c r="W7" s="521"/>
      <c r="X7" s="524" t="s">
        <v>136</v>
      </c>
      <c r="Y7" s="503" t="s">
        <v>135</v>
      </c>
      <c r="Z7" s="506" t="s">
        <v>134</v>
      </c>
      <c r="AA7" s="508" t="s">
        <v>133</v>
      </c>
      <c r="AB7" s="162"/>
      <c r="AC7" s="162"/>
    </row>
    <row r="8" spans="1:31" ht="19.5" customHeight="1" x14ac:dyDescent="0.15">
      <c r="A8" s="527"/>
      <c r="B8" s="528"/>
      <c r="C8" s="529"/>
      <c r="D8" s="532"/>
      <c r="E8" s="533"/>
      <c r="F8" s="536"/>
      <c r="G8" s="537"/>
      <c r="H8" s="511" t="s">
        <v>132</v>
      </c>
      <c r="I8" s="512"/>
      <c r="J8" s="511" t="s">
        <v>132</v>
      </c>
      <c r="K8" s="512"/>
      <c r="L8" s="511" t="s">
        <v>132</v>
      </c>
      <c r="M8" s="512"/>
      <c r="N8" s="511" t="s">
        <v>132</v>
      </c>
      <c r="O8" s="512"/>
      <c r="P8" s="513" t="s">
        <v>131</v>
      </c>
      <c r="Q8" s="514"/>
      <c r="R8" s="513" t="s">
        <v>131</v>
      </c>
      <c r="S8" s="514"/>
      <c r="T8" s="518"/>
      <c r="U8" s="519"/>
      <c r="V8" s="522"/>
      <c r="W8" s="523"/>
      <c r="X8" s="525"/>
      <c r="Y8" s="504"/>
      <c r="Z8" s="507"/>
      <c r="AA8" s="509"/>
      <c r="AB8" s="162"/>
      <c r="AC8" s="162"/>
    </row>
    <row r="9" spans="1:31" ht="22.5" customHeight="1" x14ac:dyDescent="0.15">
      <c r="A9" s="538" t="s">
        <v>130</v>
      </c>
      <c r="B9" s="539"/>
      <c r="C9" s="540"/>
      <c r="D9" s="295"/>
      <c r="E9" s="294">
        <v>0</v>
      </c>
      <c r="F9" s="291"/>
      <c r="G9" s="294">
        <v>0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</v>
      </c>
      <c r="X9" s="526"/>
      <c r="Y9" s="505"/>
      <c r="Z9" s="287" t="s">
        <v>128</v>
      </c>
      <c r="AA9" s="510"/>
      <c r="AB9" s="162"/>
      <c r="AC9" s="162"/>
    </row>
    <row r="10" spans="1:31" ht="21" customHeight="1" x14ac:dyDescent="0.15">
      <c r="A10" s="491" t="s">
        <v>127</v>
      </c>
      <c r="B10" s="491"/>
      <c r="C10" s="491"/>
      <c r="D10" s="286"/>
      <c r="E10" s="285">
        <f>SUM(E11:E13)</f>
        <v>0</v>
      </c>
      <c r="F10" s="270"/>
      <c r="G10" s="273">
        <f>SUM(G11:G13)</f>
        <v>0</v>
      </c>
      <c r="H10" s="272"/>
      <c r="I10" s="269">
        <f>SUM(I11:I13)</f>
        <v>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0</v>
      </c>
      <c r="X10" s="268">
        <f>G10-W10</f>
        <v>0</v>
      </c>
      <c r="Y10" s="284"/>
      <c r="Z10" s="266">
        <f>SUM(G10,Y10)</f>
        <v>0</v>
      </c>
      <c r="AA10" s="266">
        <f>MIN(W10,Z10)</f>
        <v>0</v>
      </c>
      <c r="AB10" s="162"/>
      <c r="AC10" s="162"/>
    </row>
    <row r="11" spans="1:31" ht="21" customHeight="1" x14ac:dyDescent="0.15">
      <c r="A11" s="492" t="s">
        <v>126</v>
      </c>
      <c r="B11" s="492"/>
      <c r="C11" s="492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15">
      <c r="A12" s="492" t="s">
        <v>125</v>
      </c>
      <c r="B12" s="492"/>
      <c r="C12" s="492"/>
      <c r="D12" s="260"/>
      <c r="E12" s="259"/>
      <c r="F12" s="256"/>
      <c r="G12" s="259"/>
      <c r="H12" s="258"/>
      <c r="I12" s="257"/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0</v>
      </c>
      <c r="X12" s="254"/>
      <c r="Y12" s="253"/>
      <c r="Z12" s="252"/>
      <c r="AA12" s="252"/>
      <c r="AB12" s="162"/>
      <c r="AC12" s="162"/>
    </row>
    <row r="13" spans="1:31" ht="21" customHeight="1" x14ac:dyDescent="0.15">
      <c r="A13" s="471" t="s">
        <v>124</v>
      </c>
      <c r="B13" s="471"/>
      <c r="C13" s="471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15">
      <c r="A14" s="491" t="s">
        <v>123</v>
      </c>
      <c r="B14" s="491"/>
      <c r="C14" s="491"/>
      <c r="D14" s="286"/>
      <c r="E14" s="285">
        <f>SUM(E15:E16)</f>
        <v>0</v>
      </c>
      <c r="F14" s="270"/>
      <c r="G14" s="273">
        <f>SUM(G15:G16)</f>
        <v>0</v>
      </c>
      <c r="H14" s="272"/>
      <c r="I14" s="269">
        <f>SUM(I15:I16)</f>
        <v>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0</v>
      </c>
      <c r="X14" s="268">
        <f>G14-W14</f>
        <v>0</v>
      </c>
      <c r="Y14" s="284"/>
      <c r="Z14" s="266">
        <f>SUM(G14,Y14)</f>
        <v>0</v>
      </c>
      <c r="AA14" s="266">
        <f>MIN(W14,Z14)</f>
        <v>0</v>
      </c>
      <c r="AB14" s="162"/>
      <c r="AC14" s="162"/>
      <c r="AE14" s="162"/>
    </row>
    <row r="15" spans="1:31" ht="21" customHeight="1" x14ac:dyDescent="0.15">
      <c r="A15" s="492" t="s">
        <v>122</v>
      </c>
      <c r="B15" s="492"/>
      <c r="C15" s="492"/>
      <c r="D15" s="260"/>
      <c r="E15" s="265"/>
      <c r="F15" s="256"/>
      <c r="G15" s="265"/>
      <c r="H15" s="264"/>
      <c r="I15" s="262"/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15">
      <c r="A16" s="471" t="s">
        <v>121</v>
      </c>
      <c r="B16" s="471"/>
      <c r="C16" s="471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15">
      <c r="A17" s="491" t="s">
        <v>120</v>
      </c>
      <c r="B17" s="491"/>
      <c r="C17" s="491"/>
      <c r="D17" s="275"/>
      <c r="E17" s="274">
        <f>SUM(E18:E21)</f>
        <v>0</v>
      </c>
      <c r="F17" s="270"/>
      <c r="G17" s="273">
        <f>SUM(G18:G21)</f>
        <v>0</v>
      </c>
      <c r="H17" s="272"/>
      <c r="I17" s="269">
        <f>SUM(I18:I21)</f>
        <v>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0</v>
      </c>
      <c r="X17" s="268">
        <f>G17-W17</f>
        <v>0</v>
      </c>
      <c r="Y17" s="267"/>
      <c r="Z17" s="266">
        <f>SUM(G17,Y17)</f>
        <v>0</v>
      </c>
      <c r="AA17" s="266">
        <f>MIN(W17,Z17)</f>
        <v>0</v>
      </c>
      <c r="AB17" s="162"/>
      <c r="AC17" s="162"/>
      <c r="AE17" s="162"/>
    </row>
    <row r="18" spans="1:33" ht="21" customHeight="1" x14ac:dyDescent="0.15">
      <c r="A18" s="492" t="s">
        <v>119</v>
      </c>
      <c r="B18" s="492"/>
      <c r="C18" s="492"/>
      <c r="D18" s="260"/>
      <c r="E18" s="265"/>
      <c r="F18" s="256"/>
      <c r="G18" s="265"/>
      <c r="H18" s="264"/>
      <c r="I18" s="262"/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0</v>
      </c>
      <c r="X18" s="254"/>
      <c r="Y18" s="253"/>
      <c r="Z18" s="252"/>
      <c r="AA18" s="252"/>
      <c r="AB18" s="162"/>
      <c r="AC18" s="162"/>
    </row>
    <row r="19" spans="1:33" ht="21" customHeight="1" x14ac:dyDescent="0.15">
      <c r="A19" s="492" t="s">
        <v>118</v>
      </c>
      <c r="B19" s="492"/>
      <c r="C19" s="492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15">
      <c r="A20" s="492" t="s">
        <v>117</v>
      </c>
      <c r="B20" s="492"/>
      <c r="C20" s="492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15">
      <c r="A21" s="496" t="s">
        <v>116</v>
      </c>
      <c r="B21" s="496"/>
      <c r="C21" s="496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15">
      <c r="A22" s="497" t="s">
        <v>115</v>
      </c>
      <c r="B22" s="498"/>
      <c r="C22" s="498"/>
      <c r="D22" s="241"/>
      <c r="E22" s="240">
        <f>SUM(E10,E14,E17)</f>
        <v>0</v>
      </c>
      <c r="F22" s="199"/>
      <c r="G22" s="240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0</v>
      </c>
      <c r="X22" s="186"/>
      <c r="Y22" s="239"/>
      <c r="Z22" s="238"/>
      <c r="AA22" s="227">
        <f>SUM(AA10,AA14,AA17)</f>
        <v>0</v>
      </c>
      <c r="AB22" s="162"/>
      <c r="AC22" s="162"/>
    </row>
    <row r="23" spans="1:33" ht="21" customHeight="1" x14ac:dyDescent="0.15">
      <c r="A23" s="498" t="s">
        <v>114</v>
      </c>
      <c r="B23" s="498"/>
      <c r="C23" s="498"/>
      <c r="D23" s="237"/>
      <c r="E23" s="235">
        <f>ROUNDDOWN(E22*E9,-3)</f>
        <v>0</v>
      </c>
      <c r="F23" s="236"/>
      <c r="G23" s="235">
        <f>ROUNDDOWN(G22*G9,-3)</f>
        <v>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0</v>
      </c>
      <c r="X23" s="229">
        <f>G23-W23</f>
        <v>0</v>
      </c>
      <c r="Y23" s="228"/>
      <c r="Z23" s="227">
        <f>SUM(G23,Y23)</f>
        <v>0</v>
      </c>
      <c r="AA23" s="227">
        <f>MIN(ROUNDDOWN(AA22*W9,0),Z23)</f>
        <v>0</v>
      </c>
      <c r="AB23" s="162"/>
      <c r="AC23" s="162"/>
    </row>
    <row r="24" spans="1:33" ht="21" customHeight="1" x14ac:dyDescent="0.15">
      <c r="A24" s="499" t="s">
        <v>113</v>
      </c>
      <c r="B24" s="499"/>
      <c r="C24" s="499"/>
      <c r="D24" s="226"/>
      <c r="E24" s="197">
        <f>SUM(E22:E23)</f>
        <v>0</v>
      </c>
      <c r="F24" s="222"/>
      <c r="G24" s="197">
        <f>SUM(G22:G23)</f>
        <v>0</v>
      </c>
      <c r="H24" s="225"/>
      <c r="I24" s="223"/>
      <c r="J24" s="224"/>
      <c r="K24" s="223"/>
      <c r="L24" s="224"/>
      <c r="M24" s="223"/>
      <c r="N24" s="224"/>
      <c r="O24" s="223"/>
      <c r="P24" s="224"/>
      <c r="Q24" s="225"/>
      <c r="R24" s="224"/>
      <c r="S24" s="223"/>
      <c r="T24" s="224"/>
      <c r="U24" s="223"/>
      <c r="V24" s="222"/>
      <c r="W24" s="221">
        <f>SUM(W22:W23)</f>
        <v>0</v>
      </c>
      <c r="X24" s="220">
        <f>G24-W24</f>
        <v>0</v>
      </c>
      <c r="Y24" s="219">
        <f>SUM(Y10,Y14,Y17,Y23)</f>
        <v>0</v>
      </c>
      <c r="Z24" s="218">
        <f>SUM(G24,Y24)</f>
        <v>0</v>
      </c>
      <c r="AA24" s="218">
        <f>SUM(AA22,AA23)</f>
        <v>0</v>
      </c>
      <c r="AB24" s="162"/>
      <c r="AC24" s="162"/>
    </row>
    <row r="25" spans="1:33" ht="21" customHeight="1" x14ac:dyDescent="0.15">
      <c r="A25" s="493">
        <v>10</v>
      </c>
      <c r="B25" s="494"/>
      <c r="C25" s="495"/>
      <c r="D25" s="217"/>
      <c r="E25" s="215">
        <f>ROUNDDOWN(E24*A25%,0)</f>
        <v>0</v>
      </c>
      <c r="F25" s="216"/>
      <c r="G25" s="215">
        <f>ROUNDDOWN(G24*A25%,0)</f>
        <v>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0</v>
      </c>
      <c r="X25" s="209">
        <f>G25-W25</f>
        <v>0</v>
      </c>
      <c r="Y25" s="208">
        <f>SUMIF(Y10:Y23,"&lt;0",Y10:Y23)</f>
        <v>0</v>
      </c>
      <c r="Z25" s="206" t="s">
        <v>112</v>
      </c>
      <c r="AA25" s="207">
        <f>IF(AND(G25&gt;0,G25&lt;10000000000),ROUNDDOWN(AA24*A25%,0),0)</f>
        <v>0</v>
      </c>
      <c r="AB25" s="162"/>
      <c r="AC25" s="162"/>
    </row>
    <row r="26" spans="1:33" ht="21" customHeight="1" thickBot="1" x14ac:dyDescent="0.2">
      <c r="A26" s="471" t="s">
        <v>111</v>
      </c>
      <c r="B26" s="471"/>
      <c r="C26" s="471"/>
      <c r="D26" s="205"/>
      <c r="E26" s="203">
        <f>SUM(E24:E25)</f>
        <v>0</v>
      </c>
      <c r="F26" s="204"/>
      <c r="G26" s="203">
        <f>SUM(G24:G25)</f>
        <v>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0</v>
      </c>
      <c r="X26" s="197">
        <f>G26-W26</f>
        <v>0</v>
      </c>
      <c r="Y26" s="196">
        <f>IF(I2&gt;=2023,ROUNDDOWN(G22*-0.5,0),ROUNDDOWN(G22*-0.2,0))</f>
        <v>0</v>
      </c>
      <c r="Z26" s="194" t="s">
        <v>110</v>
      </c>
      <c r="AA26" s="195">
        <f>SUM(AA24:AA25)</f>
        <v>0</v>
      </c>
      <c r="AB26" s="162"/>
      <c r="AC26" s="162"/>
    </row>
    <row r="27" spans="1:33" ht="21" customHeight="1" thickBot="1" x14ac:dyDescent="0.2">
      <c r="A27" s="472" t="s">
        <v>176</v>
      </c>
      <c r="B27" s="472"/>
      <c r="C27" s="472"/>
      <c r="D27" s="193"/>
      <c r="E27" s="192">
        <f>E24</f>
        <v>0</v>
      </c>
      <c r="F27" s="191"/>
      <c r="G27" s="190">
        <f>G24</f>
        <v>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0</v>
      </c>
      <c r="AB27" s="162"/>
      <c r="AC27" s="162"/>
    </row>
    <row r="28" spans="1:33" ht="7.5" customHeight="1" x14ac:dyDescent="0.15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473"/>
      <c r="AE28" s="474"/>
      <c r="AF28" s="474"/>
      <c r="AG28" s="162"/>
    </row>
    <row r="29" spans="1:33" ht="16.5" customHeight="1" x14ac:dyDescent="0.15">
      <c r="A29" s="475" t="s">
        <v>109</v>
      </c>
      <c r="B29" s="477" t="s">
        <v>108</v>
      </c>
      <c r="C29" s="478"/>
      <c r="D29" s="478"/>
      <c r="E29" s="478"/>
      <c r="F29" s="478"/>
      <c r="G29" s="478"/>
      <c r="H29" s="478"/>
      <c r="I29" s="479"/>
      <c r="J29" s="480" t="s">
        <v>107</v>
      </c>
      <c r="K29" s="481"/>
      <c r="L29" s="181"/>
      <c r="M29" s="180"/>
      <c r="N29" s="180"/>
      <c r="O29" s="484" t="s">
        <v>106</v>
      </c>
      <c r="P29" s="460"/>
      <c r="Q29" s="460"/>
      <c r="R29" s="460"/>
      <c r="S29" s="460"/>
      <c r="T29" s="460"/>
      <c r="U29" s="460"/>
      <c r="V29" s="460"/>
      <c r="W29" s="460"/>
      <c r="X29" s="485"/>
      <c r="Y29" s="404"/>
      <c r="Z29" s="404"/>
      <c r="AA29" s="404"/>
      <c r="AB29" s="179"/>
    </row>
    <row r="30" spans="1:33" ht="16.5" customHeight="1" x14ac:dyDescent="0.15">
      <c r="A30" s="476"/>
      <c r="B30" s="178" t="s">
        <v>105</v>
      </c>
      <c r="C30" s="486" t="s">
        <v>104</v>
      </c>
      <c r="D30" s="486"/>
      <c r="E30" s="486"/>
      <c r="F30" s="487" t="s">
        <v>103</v>
      </c>
      <c r="G30" s="438"/>
      <c r="H30" s="438"/>
      <c r="I30" s="439"/>
      <c r="J30" s="482"/>
      <c r="K30" s="483"/>
      <c r="L30" s="177"/>
      <c r="M30" s="165" t="s">
        <v>102</v>
      </c>
      <c r="N30" s="165"/>
      <c r="O30" s="454"/>
      <c r="P30" s="454"/>
      <c r="Q30" s="454"/>
      <c r="R30" s="454"/>
      <c r="S30" s="454"/>
      <c r="T30" s="454"/>
      <c r="U30" s="454"/>
      <c r="V30" s="454"/>
      <c r="W30" s="454"/>
      <c r="X30" s="488"/>
      <c r="Y30" s="489"/>
      <c r="Z30" s="489"/>
      <c r="AA30" s="490"/>
    </row>
    <row r="31" spans="1:33" ht="16.5" customHeight="1" x14ac:dyDescent="0.15">
      <c r="A31" s="175" t="s">
        <v>101</v>
      </c>
      <c r="B31" s="118"/>
      <c r="C31" s="455" t="s">
        <v>93</v>
      </c>
      <c r="D31" s="455"/>
      <c r="E31" s="455"/>
      <c r="F31" s="456" t="s">
        <v>92</v>
      </c>
      <c r="G31" s="441"/>
      <c r="H31" s="441"/>
      <c r="I31" s="442"/>
      <c r="J31" s="457" t="s">
        <v>91</v>
      </c>
      <c r="K31" s="458"/>
      <c r="L31" s="170"/>
      <c r="M31" s="165" t="s">
        <v>100</v>
      </c>
      <c r="N31" s="165"/>
      <c r="O31" s="452"/>
      <c r="P31" s="452"/>
      <c r="Q31" s="452"/>
      <c r="R31" s="452"/>
      <c r="S31" s="452"/>
      <c r="T31" s="452"/>
      <c r="U31" s="452"/>
      <c r="V31" s="452"/>
      <c r="W31" s="452"/>
      <c r="X31" s="489"/>
      <c r="Y31" s="489"/>
      <c r="Z31" s="489"/>
      <c r="AA31" s="404"/>
    </row>
    <row r="32" spans="1:33" ht="16.5" customHeight="1" x14ac:dyDescent="0.15">
      <c r="A32" s="175" t="s">
        <v>99</v>
      </c>
      <c r="B32" s="118"/>
      <c r="C32" s="455" t="s">
        <v>93</v>
      </c>
      <c r="D32" s="455"/>
      <c r="E32" s="455"/>
      <c r="F32" s="456" t="s">
        <v>92</v>
      </c>
      <c r="G32" s="441"/>
      <c r="H32" s="441"/>
      <c r="I32" s="442"/>
      <c r="J32" s="457" t="s">
        <v>91</v>
      </c>
      <c r="K32" s="467"/>
      <c r="L32" s="468" t="s">
        <v>98</v>
      </c>
      <c r="M32" s="469"/>
      <c r="N32" s="165"/>
      <c r="O32" s="459"/>
      <c r="P32" s="459"/>
      <c r="Q32" s="459"/>
      <c r="R32" s="459"/>
      <c r="S32" s="459"/>
      <c r="T32" s="459"/>
      <c r="U32" s="459"/>
      <c r="V32" s="459"/>
      <c r="W32" s="459"/>
      <c r="X32" s="162"/>
    </row>
    <row r="33" spans="1:33" ht="16.5" customHeight="1" x14ac:dyDescent="0.15">
      <c r="A33" s="175" t="s">
        <v>97</v>
      </c>
      <c r="B33" s="118"/>
      <c r="C33" s="455" t="s">
        <v>93</v>
      </c>
      <c r="D33" s="455"/>
      <c r="E33" s="455"/>
      <c r="F33" s="456" t="s">
        <v>92</v>
      </c>
      <c r="G33" s="441"/>
      <c r="H33" s="441"/>
      <c r="I33" s="442"/>
      <c r="J33" s="457" t="s">
        <v>91</v>
      </c>
      <c r="K33" s="467"/>
      <c r="L33" s="470"/>
      <c r="M33" s="469"/>
      <c r="N33" s="176"/>
      <c r="O33" s="452"/>
      <c r="P33" s="453"/>
      <c r="Q33" s="453"/>
      <c r="R33" s="453"/>
      <c r="S33" s="453"/>
      <c r="T33" s="453"/>
      <c r="U33" s="453"/>
      <c r="V33" s="453"/>
      <c r="W33" s="453"/>
      <c r="X33" s="162"/>
    </row>
    <row r="34" spans="1:33" ht="16.5" customHeight="1" x14ac:dyDescent="0.15">
      <c r="A34" s="175" t="s">
        <v>96</v>
      </c>
      <c r="B34" s="118"/>
      <c r="C34" s="455" t="s">
        <v>93</v>
      </c>
      <c r="D34" s="455"/>
      <c r="E34" s="455"/>
      <c r="F34" s="456" t="s">
        <v>92</v>
      </c>
      <c r="G34" s="441"/>
      <c r="H34" s="441"/>
      <c r="I34" s="442"/>
      <c r="J34" s="457" t="s">
        <v>91</v>
      </c>
      <c r="K34" s="458"/>
      <c r="L34" s="470"/>
      <c r="M34" s="469"/>
      <c r="N34" s="176"/>
      <c r="O34" s="454"/>
      <c r="P34" s="454"/>
      <c r="Q34" s="454"/>
      <c r="R34" s="454"/>
      <c r="S34" s="454"/>
      <c r="T34" s="454"/>
      <c r="U34" s="454"/>
      <c r="V34" s="454"/>
      <c r="W34" s="454"/>
      <c r="AB34" s="162"/>
      <c r="AC34" s="162"/>
    </row>
    <row r="35" spans="1:33" ht="16.5" customHeight="1" x14ac:dyDescent="0.15">
      <c r="A35" s="175" t="s">
        <v>95</v>
      </c>
      <c r="B35" s="118"/>
      <c r="C35" s="455" t="s">
        <v>93</v>
      </c>
      <c r="D35" s="455"/>
      <c r="E35" s="455"/>
      <c r="F35" s="456" t="s">
        <v>92</v>
      </c>
      <c r="G35" s="441"/>
      <c r="H35" s="441"/>
      <c r="I35" s="442"/>
      <c r="J35" s="457" t="s">
        <v>91</v>
      </c>
      <c r="K35" s="458"/>
      <c r="L35" s="470"/>
      <c r="M35" s="469"/>
      <c r="N35" s="168"/>
      <c r="O35" s="459"/>
      <c r="P35" s="460"/>
      <c r="Q35" s="460"/>
      <c r="R35" s="460"/>
      <c r="S35" s="460"/>
      <c r="T35" s="460"/>
      <c r="U35" s="460"/>
      <c r="V35" s="460"/>
      <c r="W35" s="460"/>
      <c r="AB35" s="162"/>
      <c r="AC35" s="162"/>
    </row>
    <row r="36" spans="1:33" ht="18" customHeight="1" x14ac:dyDescent="0.15">
      <c r="A36" s="174" t="s">
        <v>94</v>
      </c>
      <c r="B36" s="135"/>
      <c r="C36" s="461" t="s">
        <v>93</v>
      </c>
      <c r="D36" s="461"/>
      <c r="E36" s="461"/>
      <c r="F36" s="462" t="s">
        <v>92</v>
      </c>
      <c r="G36" s="463"/>
      <c r="H36" s="463"/>
      <c r="I36" s="464"/>
      <c r="J36" s="465" t="s">
        <v>91</v>
      </c>
      <c r="K36" s="466"/>
      <c r="L36" s="470"/>
      <c r="M36" s="469"/>
      <c r="N36" s="168"/>
      <c r="O36" s="454"/>
      <c r="P36" s="454"/>
      <c r="Q36" s="454"/>
      <c r="R36" s="454"/>
      <c r="S36" s="454"/>
      <c r="T36" s="454"/>
      <c r="U36" s="454"/>
      <c r="V36" s="454"/>
      <c r="W36" s="454"/>
      <c r="X36" s="165"/>
      <c r="Y36" s="164"/>
      <c r="Z36" s="164"/>
      <c r="AA36" s="315"/>
      <c r="AB36" s="162"/>
      <c r="AC36" s="162"/>
    </row>
    <row r="37" spans="1:33" ht="19.5" customHeight="1" x14ac:dyDescent="0.15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316"/>
      <c r="AB37" s="165"/>
      <c r="AC37" s="165"/>
      <c r="AD37" s="164"/>
      <c r="AE37" s="164"/>
      <c r="AF37" s="163"/>
      <c r="AG37" s="162"/>
    </row>
    <row r="38" spans="1:33" ht="10.5" customHeight="1" x14ac:dyDescent="0.15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39" spans="1:33" ht="15.75" customHeight="1" x14ac:dyDescent="0.15">
      <c r="A39" s="173"/>
      <c r="B39" s="172"/>
      <c r="C39" s="172"/>
      <c r="D39" s="172"/>
      <c r="E39" s="172"/>
      <c r="F39" s="172"/>
      <c r="G39" s="172"/>
      <c r="H39" s="172"/>
      <c r="I39" s="171"/>
      <c r="J39" s="171"/>
      <c r="K39" s="170"/>
      <c r="L39" s="169"/>
      <c r="M39" s="169"/>
      <c r="N39" s="168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6"/>
      <c r="Z39" s="166"/>
      <c r="AA39" s="166"/>
      <c r="AB39" s="165"/>
      <c r="AC39" s="165"/>
      <c r="AD39" s="164"/>
      <c r="AE39" s="164"/>
      <c r="AF39" s="163"/>
      <c r="AG39" s="162"/>
    </row>
    <row r="40" spans="1:33" x14ac:dyDescent="0.15">
      <c r="C40" s="147"/>
      <c r="D40" s="147" t="s">
        <v>90</v>
      </c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15">
      <c r="C41" s="147"/>
      <c r="D41" s="147"/>
      <c r="E41" s="146" t="s">
        <v>89</v>
      </c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15">
      <c r="C42" s="147"/>
      <c r="D42" s="147"/>
      <c r="E42" s="146" t="s">
        <v>88</v>
      </c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33" ht="34.5" customHeight="1" x14ac:dyDescent="0.15">
      <c r="A43" s="161"/>
      <c r="C43" s="160"/>
      <c r="D43" s="160"/>
      <c r="F43" s="160"/>
      <c r="H43" s="160"/>
      <c r="I43" s="159"/>
      <c r="J43" s="159"/>
      <c r="K43" s="158"/>
      <c r="L43" s="157"/>
      <c r="M43" s="157"/>
      <c r="N43" s="156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4"/>
      <c r="Z43" s="154"/>
      <c r="AA43" s="154"/>
      <c r="AB43" s="153"/>
      <c r="AC43" s="153"/>
      <c r="AE43" s="152"/>
      <c r="AG43" s="162"/>
    </row>
    <row r="44" spans="1:33" s="150" customFormat="1" ht="21.75" customHeight="1" x14ac:dyDescent="0.15">
      <c r="A44" s="161"/>
      <c r="B44" s="146"/>
      <c r="C44" s="160"/>
      <c r="D44" s="160"/>
      <c r="E44" s="160"/>
      <c r="F44" s="160"/>
      <c r="G44" s="160"/>
      <c r="H44" s="160"/>
      <c r="I44" s="159"/>
      <c r="J44" s="159"/>
      <c r="K44" s="158"/>
      <c r="L44" s="157"/>
      <c r="M44" s="157"/>
      <c r="N44" s="156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4"/>
      <c r="Z44" s="154"/>
      <c r="AA44" s="154"/>
      <c r="AB44" s="153"/>
      <c r="AC44" s="153"/>
      <c r="AD44" s="152"/>
      <c r="AE44" s="152"/>
      <c r="AF44" s="151"/>
    </row>
    <row r="46" spans="1:33" x14ac:dyDescent="0.15">
      <c r="AF46" s="149"/>
    </row>
    <row r="49" spans="3:14" x14ac:dyDescent="0.15">
      <c r="C49" s="147"/>
      <c r="D49" s="147"/>
      <c r="E49" s="147"/>
      <c r="F49" s="147"/>
      <c r="G49" s="147"/>
      <c r="H49" s="147"/>
      <c r="I49" s="147"/>
      <c r="J49" s="147"/>
      <c r="K49" s="147"/>
      <c r="L49" s="148"/>
      <c r="M49" s="147"/>
      <c r="N49" s="147"/>
    </row>
    <row r="50" spans="3:14" x14ac:dyDescent="0.15">
      <c r="C50" s="147"/>
      <c r="D50" s="147"/>
      <c r="E50" s="147"/>
      <c r="F50" s="147"/>
      <c r="G50" s="147"/>
      <c r="H50" s="147"/>
      <c r="I50" s="147"/>
      <c r="J50" s="147"/>
      <c r="K50" s="147"/>
      <c r="L50" s="148"/>
      <c r="M50" s="147"/>
      <c r="N50" s="147"/>
    </row>
    <row r="51" spans="3:14" x14ac:dyDescent="0.15"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view="pageBreakPreview" topLeftCell="A16" zoomScaleNormal="100" zoomScaleSheetLayoutView="100" workbookViewId="0">
      <selection activeCell="O31" sqref="O31:W32"/>
    </sheetView>
  </sheetViews>
  <sheetFormatPr defaultColWidth="9" defaultRowHeight="13.5" x14ac:dyDescent="0.15"/>
  <cols>
    <col min="1" max="1" width="3.875" style="146" customWidth="1"/>
    <col min="2" max="2" width="9.125" style="146" customWidth="1"/>
    <col min="3" max="3" width="8.125" style="146" customWidth="1"/>
    <col min="4" max="4" width="1.625" style="146" customWidth="1"/>
    <col min="5" max="5" width="10.125" style="146" customWidth="1"/>
    <col min="6" max="6" width="1.625" style="146" customWidth="1"/>
    <col min="7" max="7" width="9.75" style="146" customWidth="1"/>
    <col min="8" max="8" width="1.625" style="146" customWidth="1"/>
    <col min="9" max="9" width="9.625" style="146" customWidth="1"/>
    <col min="10" max="10" width="1.625" style="146" customWidth="1"/>
    <col min="11" max="11" width="9.75" style="146" customWidth="1"/>
    <col min="12" max="12" width="1.625" style="146" customWidth="1"/>
    <col min="13" max="13" width="10.5" style="146" customWidth="1"/>
    <col min="14" max="14" width="1.25" style="146" customWidth="1"/>
    <col min="15" max="15" width="9.875" style="146" customWidth="1"/>
    <col min="16" max="16" width="1.5" style="146" customWidth="1"/>
    <col min="17" max="17" width="8.5" style="146" customWidth="1"/>
    <col min="18" max="18" width="1.5" style="146" customWidth="1"/>
    <col min="19" max="19" width="7.625" style="146" customWidth="1"/>
    <col min="20" max="20" width="1.875" style="146" customWidth="1"/>
    <col min="21" max="21" width="7.125" style="146" customWidth="1"/>
    <col min="22" max="22" width="1.625" style="146" customWidth="1"/>
    <col min="23" max="23" width="11.5" style="146" customWidth="1"/>
    <col min="24" max="24" width="10.75" style="146" customWidth="1"/>
    <col min="25" max="25" width="9.75" style="146" customWidth="1"/>
    <col min="26" max="26" width="12" style="146" customWidth="1"/>
    <col min="27" max="27" width="14.125" style="146" customWidth="1"/>
    <col min="28" max="29" width="1.75" style="146" customWidth="1"/>
    <col min="30" max="30" width="10.75" style="146" customWidth="1"/>
    <col min="31" max="31" width="9.125" style="146" customWidth="1"/>
    <col min="32" max="32" width="11.875" style="146" customWidth="1"/>
    <col min="33" max="33" width="9" style="146"/>
    <col min="34" max="34" width="12.625" style="146" customWidth="1"/>
    <col min="35" max="16384" width="9" style="146"/>
  </cols>
  <sheetData>
    <row r="1" spans="1:31" ht="7.5" customHeight="1" x14ac:dyDescent="0.15"/>
    <row r="2" spans="1:31" ht="18" customHeight="1" x14ac:dyDescent="0.15">
      <c r="A2" s="557" t="s">
        <v>174</v>
      </c>
      <c r="B2" s="557"/>
      <c r="C2" s="557"/>
      <c r="D2" s="557"/>
      <c r="E2" s="557"/>
      <c r="F2" s="558" t="s">
        <v>157</v>
      </c>
      <c r="G2" s="558"/>
      <c r="H2" s="558"/>
      <c r="I2" s="561" t="s">
        <v>159</v>
      </c>
      <c r="J2" s="561"/>
      <c r="K2" s="313" t="s">
        <v>160</v>
      </c>
      <c r="L2" s="313"/>
      <c r="M2" s="559" t="s">
        <v>61</v>
      </c>
      <c r="N2" s="560"/>
      <c r="O2" s="560"/>
      <c r="P2" s="305"/>
      <c r="Q2" s="305"/>
      <c r="R2" s="305"/>
      <c r="S2" s="305"/>
      <c r="T2" s="305"/>
      <c r="U2" s="305"/>
      <c r="V2" s="502" t="s">
        <v>156</v>
      </c>
      <c r="W2" s="502"/>
      <c r="X2" s="541" t="s">
        <v>155</v>
      </c>
      <c r="Y2" s="542"/>
      <c r="Z2" s="542"/>
      <c r="AA2" s="304"/>
      <c r="AB2" s="162"/>
      <c r="AC2" s="162"/>
    </row>
    <row r="3" spans="1:31" ht="18" customHeight="1" x14ac:dyDescent="0.15">
      <c r="A3" s="502" t="s">
        <v>177</v>
      </c>
      <c r="B3" s="502"/>
      <c r="C3" s="546"/>
      <c r="D3" s="546"/>
      <c r="E3" s="546"/>
      <c r="F3" s="546"/>
      <c r="G3" s="546"/>
      <c r="H3" s="502" t="s">
        <v>154</v>
      </c>
      <c r="I3" s="502"/>
      <c r="J3" s="303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02" t="s">
        <v>153</v>
      </c>
      <c r="W3" s="502"/>
      <c r="X3" s="500"/>
      <c r="Y3" s="501"/>
      <c r="Z3" s="501"/>
      <c r="AA3" s="545"/>
      <c r="AB3" s="162"/>
      <c r="AC3" s="162"/>
      <c r="AD3" s="162"/>
    </row>
    <row r="4" spans="1:31" ht="18" customHeight="1" x14ac:dyDescent="0.15">
      <c r="A4" s="502" t="s">
        <v>152</v>
      </c>
      <c r="B4" s="502"/>
      <c r="C4" s="500"/>
      <c r="D4" s="500"/>
      <c r="E4" s="500"/>
      <c r="F4" s="500"/>
      <c r="G4" s="500"/>
      <c r="H4" s="302"/>
      <c r="I4" s="298"/>
      <c r="J4" s="299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  <c r="V4" s="502" t="s">
        <v>151</v>
      </c>
      <c r="W4" s="502"/>
      <c r="X4" s="500" t="s">
        <v>150</v>
      </c>
      <c r="Y4" s="501"/>
      <c r="Z4" s="501"/>
      <c r="AA4" s="501"/>
      <c r="AB4" s="162"/>
      <c r="AC4" s="162"/>
      <c r="AD4" s="162"/>
    </row>
    <row r="5" spans="1:31" ht="18" customHeight="1" x14ac:dyDescent="0.15">
      <c r="A5" s="502"/>
      <c r="B5" s="553"/>
      <c r="C5" s="555"/>
      <c r="D5" s="301"/>
      <c r="E5" s="543"/>
      <c r="F5" s="543"/>
      <c r="G5" s="543"/>
      <c r="H5" s="300"/>
      <c r="I5" s="298"/>
      <c r="J5" s="299"/>
      <c r="K5" s="500"/>
      <c r="L5" s="500"/>
      <c r="M5" s="500"/>
      <c r="N5" s="500"/>
      <c r="O5" s="500"/>
      <c r="P5" s="500"/>
      <c r="Q5" s="500"/>
      <c r="R5" s="500"/>
      <c r="S5" s="500"/>
      <c r="T5" s="500"/>
      <c r="U5" s="500"/>
      <c r="V5" s="502" t="s">
        <v>149</v>
      </c>
      <c r="W5" s="502"/>
      <c r="X5" s="500" t="s">
        <v>148</v>
      </c>
      <c r="Y5" s="501"/>
      <c r="Z5" s="501"/>
      <c r="AA5" s="501"/>
      <c r="AB5" s="162"/>
      <c r="AC5" s="162"/>
      <c r="AD5" s="162"/>
    </row>
    <row r="6" spans="1:31" ht="18" customHeight="1" x14ac:dyDescent="0.15">
      <c r="A6" s="554"/>
      <c r="B6" s="554"/>
      <c r="C6" s="556"/>
      <c r="D6" s="297"/>
      <c r="E6" s="544"/>
      <c r="F6" s="544"/>
      <c r="G6" s="544"/>
      <c r="H6" s="548"/>
      <c r="I6" s="548"/>
      <c r="J6" s="296"/>
      <c r="K6" s="549"/>
      <c r="L6" s="549"/>
      <c r="M6" s="549"/>
      <c r="N6" s="549"/>
      <c r="O6" s="549"/>
      <c r="P6" s="549"/>
      <c r="Q6" s="549"/>
      <c r="R6" s="549"/>
      <c r="S6" s="549"/>
      <c r="T6" s="549"/>
      <c r="U6" s="549"/>
      <c r="V6" s="550" t="s">
        <v>147</v>
      </c>
      <c r="W6" s="550"/>
      <c r="X6" s="551" t="s">
        <v>146</v>
      </c>
      <c r="Y6" s="552"/>
      <c r="Z6" s="552"/>
      <c r="AA6" s="552"/>
      <c r="AB6" s="162"/>
      <c r="AC6" s="162"/>
      <c r="AD6" s="162"/>
    </row>
    <row r="7" spans="1:31" ht="23.25" customHeight="1" x14ac:dyDescent="0.15">
      <c r="A7" s="515" t="s">
        <v>145</v>
      </c>
      <c r="B7" s="517"/>
      <c r="C7" s="516"/>
      <c r="D7" s="530" t="s">
        <v>144</v>
      </c>
      <c r="E7" s="531"/>
      <c r="F7" s="534" t="s">
        <v>143</v>
      </c>
      <c r="G7" s="535"/>
      <c r="H7" s="515" t="s">
        <v>142</v>
      </c>
      <c r="I7" s="516"/>
      <c r="J7" s="515" t="s">
        <v>141</v>
      </c>
      <c r="K7" s="516"/>
      <c r="L7" s="515" t="s">
        <v>140</v>
      </c>
      <c r="M7" s="516"/>
      <c r="N7" s="515" t="s">
        <v>139</v>
      </c>
      <c r="O7" s="516"/>
      <c r="P7" s="515" t="s">
        <v>138</v>
      </c>
      <c r="Q7" s="517"/>
      <c r="R7" s="517"/>
      <c r="S7" s="516"/>
      <c r="T7" s="515" t="s">
        <v>18</v>
      </c>
      <c r="U7" s="516"/>
      <c r="V7" s="520" t="s">
        <v>137</v>
      </c>
      <c r="W7" s="521"/>
      <c r="X7" s="524" t="s">
        <v>136</v>
      </c>
      <c r="Y7" s="503" t="s">
        <v>135</v>
      </c>
      <c r="Z7" s="506" t="s">
        <v>134</v>
      </c>
      <c r="AA7" s="508" t="s">
        <v>133</v>
      </c>
      <c r="AB7" s="162"/>
      <c r="AC7" s="162"/>
    </row>
    <row r="8" spans="1:31" ht="19.5" customHeight="1" x14ac:dyDescent="0.15">
      <c r="A8" s="527"/>
      <c r="B8" s="528"/>
      <c r="C8" s="529"/>
      <c r="D8" s="532"/>
      <c r="E8" s="533"/>
      <c r="F8" s="536"/>
      <c r="G8" s="537"/>
      <c r="H8" s="511" t="s">
        <v>132</v>
      </c>
      <c r="I8" s="512"/>
      <c r="J8" s="511" t="s">
        <v>132</v>
      </c>
      <c r="K8" s="512"/>
      <c r="L8" s="511" t="s">
        <v>132</v>
      </c>
      <c r="M8" s="512"/>
      <c r="N8" s="511" t="s">
        <v>132</v>
      </c>
      <c r="O8" s="512"/>
      <c r="P8" s="513" t="s">
        <v>131</v>
      </c>
      <c r="Q8" s="514"/>
      <c r="R8" s="513" t="s">
        <v>131</v>
      </c>
      <c r="S8" s="514"/>
      <c r="T8" s="518"/>
      <c r="U8" s="519"/>
      <c r="V8" s="522"/>
      <c r="W8" s="523"/>
      <c r="X8" s="525"/>
      <c r="Y8" s="504"/>
      <c r="Z8" s="507"/>
      <c r="AA8" s="509"/>
      <c r="AB8" s="162"/>
      <c r="AC8" s="162"/>
    </row>
    <row r="9" spans="1:31" ht="22.5" customHeight="1" x14ac:dyDescent="0.15">
      <c r="A9" s="538" t="s">
        <v>130</v>
      </c>
      <c r="B9" s="539"/>
      <c r="C9" s="540"/>
      <c r="D9" s="295"/>
      <c r="E9" s="294">
        <v>0.3</v>
      </c>
      <c r="F9" s="291"/>
      <c r="G9" s="294">
        <v>0.3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0.3</v>
      </c>
      <c r="X9" s="526"/>
      <c r="Y9" s="505"/>
      <c r="Z9" s="287" t="s">
        <v>128</v>
      </c>
      <c r="AA9" s="510"/>
      <c r="AB9" s="162"/>
      <c r="AC9" s="162"/>
    </row>
    <row r="10" spans="1:31" ht="21" customHeight="1" x14ac:dyDescent="0.15">
      <c r="A10" s="491" t="s">
        <v>127</v>
      </c>
      <c r="B10" s="491"/>
      <c r="C10" s="491"/>
      <c r="D10" s="286"/>
      <c r="E10" s="285">
        <f>SUM(E11:E13)</f>
        <v>100000</v>
      </c>
      <c r="F10" s="270"/>
      <c r="G10" s="273">
        <f>SUM(G11:G13)</f>
        <v>100000</v>
      </c>
      <c r="H10" s="272"/>
      <c r="I10" s="269">
        <f>SUM(I11:I13)</f>
        <v>102000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102000</v>
      </c>
      <c r="X10" s="268">
        <f>G10-W10</f>
        <v>-2000</v>
      </c>
      <c r="Y10" s="284">
        <v>2000</v>
      </c>
      <c r="Z10" s="266">
        <f>SUM(G10,Y10)</f>
        <v>102000</v>
      </c>
      <c r="AA10" s="266">
        <f>MIN(W10,Z10)</f>
        <v>102000</v>
      </c>
      <c r="AB10" s="162"/>
      <c r="AC10" s="162"/>
    </row>
    <row r="11" spans="1:31" ht="21" customHeight="1" x14ac:dyDescent="0.15">
      <c r="A11" s="492" t="s">
        <v>126</v>
      </c>
      <c r="B11" s="492"/>
      <c r="C11" s="492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15">
      <c r="A12" s="492" t="s">
        <v>125</v>
      </c>
      <c r="B12" s="492"/>
      <c r="C12" s="492"/>
      <c r="D12" s="260"/>
      <c r="E12" s="259">
        <v>100000</v>
      </c>
      <c r="F12" s="256"/>
      <c r="G12" s="259">
        <v>100000</v>
      </c>
      <c r="H12" s="258"/>
      <c r="I12" s="257">
        <v>102000</v>
      </c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102000</v>
      </c>
      <c r="X12" s="254"/>
      <c r="Y12" s="253"/>
      <c r="Z12" s="252"/>
      <c r="AA12" s="252"/>
      <c r="AB12" s="162"/>
      <c r="AC12" s="162"/>
    </row>
    <row r="13" spans="1:31" ht="21" customHeight="1" x14ac:dyDescent="0.15">
      <c r="A13" s="471" t="s">
        <v>124</v>
      </c>
      <c r="B13" s="471"/>
      <c r="C13" s="471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15">
      <c r="A14" s="491" t="s">
        <v>123</v>
      </c>
      <c r="B14" s="491"/>
      <c r="C14" s="491"/>
      <c r="D14" s="286"/>
      <c r="E14" s="285">
        <f>SUM(E15:E16)</f>
        <v>100000</v>
      </c>
      <c r="F14" s="270"/>
      <c r="G14" s="273">
        <f>SUM(G15:G16)</f>
        <v>100000</v>
      </c>
      <c r="H14" s="272"/>
      <c r="I14" s="269">
        <f>SUM(I15:I16)</f>
        <v>100000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100000</v>
      </c>
      <c r="X14" s="268">
        <f>G14-W14</f>
        <v>0</v>
      </c>
      <c r="Y14" s="284"/>
      <c r="Z14" s="266">
        <f>SUM(G14,Y14)</f>
        <v>100000</v>
      </c>
      <c r="AA14" s="266">
        <f>MIN(W14,Z14)</f>
        <v>100000</v>
      </c>
      <c r="AB14" s="162"/>
      <c r="AC14" s="162"/>
      <c r="AE14" s="162"/>
    </row>
    <row r="15" spans="1:31" ht="21" customHeight="1" x14ac:dyDescent="0.15">
      <c r="A15" s="492" t="s">
        <v>122</v>
      </c>
      <c r="B15" s="492"/>
      <c r="C15" s="492"/>
      <c r="D15" s="260"/>
      <c r="E15" s="265">
        <v>100000</v>
      </c>
      <c r="F15" s="256"/>
      <c r="G15" s="265">
        <v>100000</v>
      </c>
      <c r="H15" s="264"/>
      <c r="I15" s="262">
        <v>100000</v>
      </c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100000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15">
      <c r="A16" s="471" t="s">
        <v>121</v>
      </c>
      <c r="B16" s="471"/>
      <c r="C16" s="471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15">
      <c r="A17" s="491" t="s">
        <v>120</v>
      </c>
      <c r="B17" s="491"/>
      <c r="C17" s="491"/>
      <c r="D17" s="275"/>
      <c r="E17" s="274">
        <f>SUM(E18:E21)</f>
        <v>100000</v>
      </c>
      <c r="F17" s="270"/>
      <c r="G17" s="273">
        <f>SUM(G18:G21)</f>
        <v>100000</v>
      </c>
      <c r="H17" s="272"/>
      <c r="I17" s="269">
        <f>SUM(I18:I21)</f>
        <v>90000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90000</v>
      </c>
      <c r="X17" s="268">
        <f>G17-W17</f>
        <v>10000</v>
      </c>
      <c r="Y17" s="312">
        <v>-2000</v>
      </c>
      <c r="Z17" s="266">
        <f>SUM(G17,Y17)</f>
        <v>98000</v>
      </c>
      <c r="AA17" s="266">
        <f>MIN(W17,Z17)</f>
        <v>90000</v>
      </c>
      <c r="AB17" s="162"/>
      <c r="AC17" s="162"/>
      <c r="AE17" s="162"/>
    </row>
    <row r="18" spans="1:33" ht="21" customHeight="1" x14ac:dyDescent="0.15">
      <c r="A18" s="492" t="s">
        <v>119</v>
      </c>
      <c r="B18" s="492"/>
      <c r="C18" s="492"/>
      <c r="D18" s="260"/>
      <c r="E18" s="265">
        <v>100000</v>
      </c>
      <c r="F18" s="256"/>
      <c r="G18" s="265">
        <v>100000</v>
      </c>
      <c r="H18" s="264"/>
      <c r="I18" s="262">
        <v>90000</v>
      </c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90000</v>
      </c>
      <c r="X18" s="254"/>
      <c r="Y18" s="253"/>
      <c r="Z18" s="252"/>
      <c r="AA18" s="252"/>
      <c r="AB18" s="162"/>
      <c r="AC18" s="162"/>
    </row>
    <row r="19" spans="1:33" ht="21" customHeight="1" x14ac:dyDescent="0.15">
      <c r="A19" s="492" t="s">
        <v>118</v>
      </c>
      <c r="B19" s="492"/>
      <c r="C19" s="492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15">
      <c r="A20" s="492" t="s">
        <v>117</v>
      </c>
      <c r="B20" s="492"/>
      <c r="C20" s="492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15">
      <c r="A21" s="496" t="s">
        <v>116</v>
      </c>
      <c r="B21" s="496"/>
      <c r="C21" s="496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15">
      <c r="A22" s="497" t="s">
        <v>158</v>
      </c>
      <c r="B22" s="498"/>
      <c r="C22" s="498"/>
      <c r="D22" s="241"/>
      <c r="E22" s="240">
        <f>SUM(E10,E14,E17)</f>
        <v>300000</v>
      </c>
      <c r="F22" s="199"/>
      <c r="G22" s="240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292000</v>
      </c>
      <c r="X22" s="186"/>
      <c r="Y22" s="239"/>
      <c r="Z22" s="238"/>
      <c r="AA22" s="227">
        <f>SUM(AA10,AA14,AA17)</f>
        <v>292000</v>
      </c>
      <c r="AB22" s="162"/>
      <c r="AC22" s="162"/>
    </row>
    <row r="23" spans="1:33" ht="21" customHeight="1" x14ac:dyDescent="0.15">
      <c r="A23" s="498" t="s">
        <v>114</v>
      </c>
      <c r="B23" s="498"/>
      <c r="C23" s="498"/>
      <c r="D23" s="237"/>
      <c r="E23" s="235">
        <f>ROUNDDOWN(E22*E9,-3)</f>
        <v>90000</v>
      </c>
      <c r="F23" s="236"/>
      <c r="G23" s="235">
        <f>ROUNDDOWN(G22*G9,-3)</f>
        <v>90000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87600</v>
      </c>
      <c r="X23" s="229">
        <f>G23-W23</f>
        <v>2400</v>
      </c>
      <c r="Y23" s="228"/>
      <c r="Z23" s="227">
        <f>SUM(G23,Y23)</f>
        <v>90000</v>
      </c>
      <c r="AA23" s="227">
        <f>MIN(ROUNDDOWN(AA22*W9,0),Z23)</f>
        <v>87600</v>
      </c>
      <c r="AB23" s="162"/>
      <c r="AC23" s="162"/>
    </row>
    <row r="24" spans="1:33" ht="21" customHeight="1" x14ac:dyDescent="0.15">
      <c r="A24" s="491" t="s">
        <v>113</v>
      </c>
      <c r="B24" s="491"/>
      <c r="C24" s="491"/>
      <c r="D24" s="275"/>
      <c r="E24" s="311">
        <f>SUM(E22:E23)</f>
        <v>390000</v>
      </c>
      <c r="F24" s="270"/>
      <c r="G24" s="311">
        <f>SUM(G22:G23)</f>
        <v>390000</v>
      </c>
      <c r="H24" s="310"/>
      <c r="I24" s="308"/>
      <c r="J24" s="309"/>
      <c r="K24" s="308"/>
      <c r="L24" s="309"/>
      <c r="M24" s="308"/>
      <c r="N24" s="309"/>
      <c r="O24" s="308"/>
      <c r="P24" s="309"/>
      <c r="Q24" s="310"/>
      <c r="R24" s="309"/>
      <c r="S24" s="308"/>
      <c r="T24" s="309"/>
      <c r="U24" s="308"/>
      <c r="V24" s="270"/>
      <c r="W24" s="307">
        <f>SUM(W22:W23)</f>
        <v>379600</v>
      </c>
      <c r="X24" s="268">
        <f>G24-W24</f>
        <v>10400</v>
      </c>
      <c r="Y24" s="306">
        <f>SUM(Y10,Y14,Y17,Y23)</f>
        <v>0</v>
      </c>
      <c r="Z24" s="266">
        <f>SUM(G24,Y24)</f>
        <v>390000</v>
      </c>
      <c r="AA24" s="266">
        <f>SUM(AA22,AA23)</f>
        <v>379600</v>
      </c>
      <c r="AB24" s="162"/>
      <c r="AC24" s="162"/>
    </row>
    <row r="25" spans="1:33" ht="21" customHeight="1" x14ac:dyDescent="0.15">
      <c r="A25" s="562">
        <v>10</v>
      </c>
      <c r="B25" s="563"/>
      <c r="C25" s="564"/>
      <c r="D25" s="217"/>
      <c r="E25" s="215">
        <f>ROUNDDOWN(E24*A25%,0)</f>
        <v>39000</v>
      </c>
      <c r="F25" s="216"/>
      <c r="G25" s="215">
        <f>ROUNDDOWN(G24*A25%,0)</f>
        <v>39000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37960</v>
      </c>
      <c r="X25" s="209">
        <f>G25-W25</f>
        <v>1040</v>
      </c>
      <c r="Y25" s="208">
        <f>SUMIF(Y10:Y23,"&lt;0",Y10:Y23)</f>
        <v>-2000</v>
      </c>
      <c r="Z25" s="206" t="s">
        <v>112</v>
      </c>
      <c r="AA25" s="207">
        <f>IF(AND(G25&gt;0,G25&lt;10000000000),ROUNDDOWN(AA24*A25%,0),0)</f>
        <v>37960</v>
      </c>
      <c r="AB25" s="162"/>
      <c r="AC25" s="162"/>
    </row>
    <row r="26" spans="1:33" ht="21" customHeight="1" thickBot="1" x14ac:dyDescent="0.2">
      <c r="A26" s="471" t="s">
        <v>111</v>
      </c>
      <c r="B26" s="471"/>
      <c r="C26" s="471"/>
      <c r="D26" s="205"/>
      <c r="E26" s="203">
        <f>SUM(E24:E25)</f>
        <v>429000</v>
      </c>
      <c r="F26" s="204"/>
      <c r="G26" s="203">
        <f>SUM(G24:G25)</f>
        <v>429000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417560</v>
      </c>
      <c r="X26" s="197">
        <f>G26-W26</f>
        <v>11440</v>
      </c>
      <c r="Y26" s="196">
        <f>IF(I2&gt;=2023,ROUNDDOWN(G22*-0.5,0),ROUNDDOWN(G22*-0.2,0))</f>
        <v>-150000</v>
      </c>
      <c r="Z26" s="194" t="s">
        <v>110</v>
      </c>
      <c r="AA26" s="195">
        <f>SUM(AA24:AA25)</f>
        <v>417560</v>
      </c>
      <c r="AB26" s="162"/>
      <c r="AC26" s="162"/>
    </row>
    <row r="27" spans="1:33" ht="21" customHeight="1" thickBot="1" x14ac:dyDescent="0.2">
      <c r="A27" s="472" t="s">
        <v>176</v>
      </c>
      <c r="B27" s="472"/>
      <c r="C27" s="472"/>
      <c r="D27" s="193"/>
      <c r="E27" s="192">
        <f>E24</f>
        <v>390000</v>
      </c>
      <c r="F27" s="191"/>
      <c r="G27" s="190">
        <f>G24</f>
        <v>390000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379600</v>
      </c>
      <c r="AB27" s="162"/>
      <c r="AC27" s="162"/>
    </row>
    <row r="28" spans="1:33" ht="7.5" customHeight="1" x14ac:dyDescent="0.15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473"/>
      <c r="AE28" s="474"/>
      <c r="AF28" s="474"/>
      <c r="AG28" s="162"/>
    </row>
    <row r="29" spans="1:33" ht="16.5" customHeight="1" x14ac:dyDescent="0.15">
      <c r="A29" s="475" t="s">
        <v>109</v>
      </c>
      <c r="B29" s="477" t="s">
        <v>108</v>
      </c>
      <c r="C29" s="478"/>
      <c r="D29" s="478"/>
      <c r="E29" s="478"/>
      <c r="F29" s="478"/>
      <c r="G29" s="478"/>
      <c r="H29" s="478"/>
      <c r="I29" s="479"/>
      <c r="J29" s="480" t="s">
        <v>107</v>
      </c>
      <c r="K29" s="481"/>
      <c r="L29" s="181"/>
      <c r="M29" s="180"/>
      <c r="N29" s="180"/>
      <c r="O29" s="484" t="s">
        <v>106</v>
      </c>
      <c r="P29" s="460"/>
      <c r="Q29" s="460"/>
      <c r="R29" s="460"/>
      <c r="S29" s="460"/>
      <c r="T29" s="460"/>
      <c r="U29" s="460"/>
      <c r="V29" s="460"/>
      <c r="W29" s="460"/>
      <c r="X29" s="485"/>
      <c r="Y29" s="404"/>
      <c r="Z29" s="404"/>
      <c r="AA29" s="404"/>
      <c r="AB29" s="179"/>
    </row>
    <row r="30" spans="1:33" ht="16.5" customHeight="1" x14ac:dyDescent="0.15">
      <c r="A30" s="476"/>
      <c r="B30" s="178" t="s">
        <v>105</v>
      </c>
      <c r="C30" s="486" t="s">
        <v>104</v>
      </c>
      <c r="D30" s="486"/>
      <c r="E30" s="486"/>
      <c r="F30" s="487" t="s">
        <v>103</v>
      </c>
      <c r="G30" s="438"/>
      <c r="H30" s="438"/>
      <c r="I30" s="439"/>
      <c r="J30" s="482"/>
      <c r="K30" s="483"/>
      <c r="L30" s="177"/>
      <c r="M30" s="165" t="s">
        <v>102</v>
      </c>
      <c r="N30" s="165"/>
      <c r="O30" s="454"/>
      <c r="P30" s="454"/>
      <c r="Q30" s="454"/>
      <c r="R30" s="454"/>
      <c r="S30" s="454"/>
      <c r="T30" s="454"/>
      <c r="U30" s="454"/>
      <c r="V30" s="454"/>
      <c r="W30" s="454"/>
      <c r="X30" s="488"/>
      <c r="Y30" s="489"/>
      <c r="Z30" s="489"/>
      <c r="AA30" s="490"/>
    </row>
    <row r="31" spans="1:33" ht="16.5" customHeight="1" x14ac:dyDescent="0.15">
      <c r="A31" s="175" t="s">
        <v>101</v>
      </c>
      <c r="B31" s="118"/>
      <c r="C31" s="455" t="s">
        <v>93</v>
      </c>
      <c r="D31" s="455"/>
      <c r="E31" s="455"/>
      <c r="F31" s="456" t="s">
        <v>92</v>
      </c>
      <c r="G31" s="441"/>
      <c r="H31" s="441"/>
      <c r="I31" s="442"/>
      <c r="J31" s="457" t="s">
        <v>91</v>
      </c>
      <c r="K31" s="458"/>
      <c r="L31" s="170"/>
      <c r="M31" s="165" t="s">
        <v>100</v>
      </c>
      <c r="N31" s="165"/>
      <c r="O31" s="452"/>
      <c r="P31" s="452"/>
      <c r="Q31" s="452"/>
      <c r="R31" s="452"/>
      <c r="S31" s="452"/>
      <c r="T31" s="452"/>
      <c r="U31" s="452"/>
      <c r="V31" s="452"/>
      <c r="W31" s="452"/>
      <c r="X31" s="489"/>
      <c r="Y31" s="489"/>
      <c r="Z31" s="489"/>
      <c r="AA31" s="404"/>
    </row>
    <row r="32" spans="1:33" ht="16.5" customHeight="1" x14ac:dyDescent="0.15">
      <c r="A32" s="175" t="s">
        <v>99</v>
      </c>
      <c r="B32" s="118"/>
      <c r="C32" s="455" t="s">
        <v>93</v>
      </c>
      <c r="D32" s="455"/>
      <c r="E32" s="455"/>
      <c r="F32" s="456" t="s">
        <v>92</v>
      </c>
      <c r="G32" s="441"/>
      <c r="H32" s="441"/>
      <c r="I32" s="442"/>
      <c r="J32" s="457" t="s">
        <v>91</v>
      </c>
      <c r="K32" s="467"/>
      <c r="L32" s="468" t="s">
        <v>98</v>
      </c>
      <c r="M32" s="469"/>
      <c r="N32" s="165"/>
      <c r="O32" s="459"/>
      <c r="P32" s="459"/>
      <c r="Q32" s="459"/>
      <c r="R32" s="459"/>
      <c r="S32" s="459"/>
      <c r="T32" s="459"/>
      <c r="U32" s="459"/>
      <c r="V32" s="459"/>
      <c r="W32" s="459"/>
      <c r="X32" s="162"/>
    </row>
    <row r="33" spans="1:33" ht="16.5" customHeight="1" x14ac:dyDescent="0.15">
      <c r="A33" s="175" t="s">
        <v>97</v>
      </c>
      <c r="B33" s="118"/>
      <c r="C33" s="455" t="s">
        <v>93</v>
      </c>
      <c r="D33" s="455"/>
      <c r="E33" s="455"/>
      <c r="F33" s="456" t="s">
        <v>92</v>
      </c>
      <c r="G33" s="441"/>
      <c r="H33" s="441"/>
      <c r="I33" s="442"/>
      <c r="J33" s="457" t="s">
        <v>91</v>
      </c>
      <c r="K33" s="467"/>
      <c r="L33" s="470"/>
      <c r="M33" s="469"/>
      <c r="N33" s="176"/>
      <c r="O33" s="452"/>
      <c r="P33" s="453"/>
      <c r="Q33" s="453"/>
      <c r="R33" s="453"/>
      <c r="S33" s="453"/>
      <c r="T33" s="453"/>
      <c r="U33" s="453"/>
      <c r="V33" s="453"/>
      <c r="W33" s="453"/>
      <c r="X33" s="162"/>
    </row>
    <row r="34" spans="1:33" ht="16.5" customHeight="1" x14ac:dyDescent="0.15">
      <c r="A34" s="175" t="s">
        <v>96</v>
      </c>
      <c r="B34" s="118"/>
      <c r="C34" s="455" t="s">
        <v>93</v>
      </c>
      <c r="D34" s="455"/>
      <c r="E34" s="455"/>
      <c r="F34" s="456" t="s">
        <v>92</v>
      </c>
      <c r="G34" s="441"/>
      <c r="H34" s="441"/>
      <c r="I34" s="442"/>
      <c r="J34" s="457" t="s">
        <v>91</v>
      </c>
      <c r="K34" s="458"/>
      <c r="L34" s="470"/>
      <c r="M34" s="469"/>
      <c r="N34" s="176"/>
      <c r="O34" s="454"/>
      <c r="P34" s="454"/>
      <c r="Q34" s="454"/>
      <c r="R34" s="454"/>
      <c r="S34" s="454"/>
      <c r="T34" s="454"/>
      <c r="U34" s="454"/>
      <c r="V34" s="454"/>
      <c r="W34" s="454"/>
      <c r="AB34" s="162"/>
      <c r="AC34" s="162"/>
    </row>
    <row r="35" spans="1:33" ht="16.5" customHeight="1" x14ac:dyDescent="0.15">
      <c r="A35" s="175" t="s">
        <v>95</v>
      </c>
      <c r="B35" s="118"/>
      <c r="C35" s="455" t="s">
        <v>93</v>
      </c>
      <c r="D35" s="455"/>
      <c r="E35" s="455"/>
      <c r="F35" s="456" t="s">
        <v>92</v>
      </c>
      <c r="G35" s="441"/>
      <c r="H35" s="441"/>
      <c r="I35" s="442"/>
      <c r="J35" s="457" t="s">
        <v>91</v>
      </c>
      <c r="K35" s="458"/>
      <c r="L35" s="470"/>
      <c r="M35" s="469"/>
      <c r="N35" s="168"/>
      <c r="O35" s="459"/>
      <c r="P35" s="460"/>
      <c r="Q35" s="460"/>
      <c r="R35" s="460"/>
      <c r="S35" s="460"/>
      <c r="T35" s="460"/>
      <c r="U35" s="460"/>
      <c r="V35" s="460"/>
      <c r="W35" s="460"/>
      <c r="AB35" s="162"/>
      <c r="AC35" s="162"/>
    </row>
    <row r="36" spans="1:33" ht="18" customHeight="1" x14ac:dyDescent="0.15">
      <c r="A36" s="174" t="s">
        <v>94</v>
      </c>
      <c r="B36" s="135"/>
      <c r="C36" s="461" t="s">
        <v>93</v>
      </c>
      <c r="D36" s="461"/>
      <c r="E36" s="461"/>
      <c r="F36" s="462" t="s">
        <v>92</v>
      </c>
      <c r="G36" s="463"/>
      <c r="H36" s="463"/>
      <c r="I36" s="464"/>
      <c r="J36" s="465" t="s">
        <v>91</v>
      </c>
      <c r="K36" s="466"/>
      <c r="L36" s="470"/>
      <c r="M36" s="469"/>
      <c r="N36" s="168"/>
      <c r="O36" s="454"/>
      <c r="P36" s="454"/>
      <c r="Q36" s="454"/>
      <c r="R36" s="454"/>
      <c r="S36" s="454"/>
      <c r="T36" s="454"/>
      <c r="U36" s="454"/>
      <c r="V36" s="454"/>
      <c r="W36" s="454"/>
      <c r="X36" s="165"/>
      <c r="Y36" s="164"/>
      <c r="Z36" s="164"/>
      <c r="AA36" s="315"/>
      <c r="AB36" s="162"/>
      <c r="AC36" s="162"/>
    </row>
    <row r="37" spans="1:33" ht="23.25" customHeight="1" x14ac:dyDescent="0.15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316"/>
      <c r="AB37" s="165"/>
      <c r="AC37" s="165"/>
      <c r="AD37" s="164"/>
      <c r="AE37" s="164"/>
      <c r="AF37" s="163"/>
      <c r="AG37" s="162"/>
    </row>
    <row r="38" spans="1:33" ht="10.5" customHeight="1" x14ac:dyDescent="0.15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40" spans="1:33" x14ac:dyDescent="0.15">
      <c r="C40" s="147"/>
      <c r="D40" s="147"/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15">
      <c r="C41" s="147"/>
      <c r="D41" s="147"/>
      <c r="E41" s="147"/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15"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国際実証研究</vt:lpstr>
      <vt:lpstr>補助事業で委託を行う場合の参考書式</vt:lpstr>
      <vt:lpstr>補助事業で委託を行う場合の参考書式記載例</vt:lpstr>
      <vt:lpstr>国際実証研究!Print_Area</vt:lpstr>
      <vt:lpstr>補助事業で委託を行う場合の参考書式!Print_Area</vt:lpstr>
      <vt:lpstr>補助事業で委託を行う場合の参考書式記載例!Print_Area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