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7C442CEA-38FB-4D0D-8081-DC881538F1E3}" xr6:coauthVersionLast="47" xr6:coauthVersionMax="47" xr10:uidLastSave="{00000000-0000-0000-0000-000000000000}"/>
  <bookViews>
    <workbookView xWindow="31860" yWindow="750" windowWidth="23190" windowHeight="13725" tabRatio="849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<sst xmlns="http://schemas.openxmlformats.org/spreadsheetml/2006/main" count="486" uniqueCount="225">
  <si>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</si>
  <si>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</si>
  <si>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</si>
  <si>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</si>
  <si>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</si>
  <si>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</si>
  <si>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</si>
  <si>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</si>
  <si>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</si>
  <si>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</si>
  <si>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</si>
  <si>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</si>
  <si>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</si>
  <si>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</si>
  <si>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</si>
  <si>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</si>
  <si>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</si>
  <si>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</si>
  <si>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</si>
  <si>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</si>
  <si>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</si>
  <si>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</si>
  <si>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</si>
  <si>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</si>
  <si>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</si>
  <si>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</si>
  <si>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</si>
  <si>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</si>
  <si>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</si>
  <si>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</si>
  <si>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</si>
  <si>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</si>
  <si>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</si>
  <si>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</si>
  <si>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</si>
  <si>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</si>
  <si>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</si>
  <si>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</si>
  <si>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</si>
  <si>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</si>
  <si>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</si>
  <si>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</si>
  <si>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</si>
  <si>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</si>
  <si>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</si>
  <si>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</si>
  <si>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</si>
  <si>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</si>
  <si>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</si>
  <si>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</si>
  <si>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</si>
  <si>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</si>
  <si>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</si>
  <si>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</si>
  <si>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</si>
  <si>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</si>
  <si>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</si>
  <si>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</si>
  <si>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</si>
  <si>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</si>
  <si>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</si>
  <si>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</si>
  <si>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</si>
  <si>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</si>
  <si>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</si>
  <si>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</si>
  <si>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</si>
  <si>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</si>
  <si>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</si>
  <si>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</si>
  <si>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</si>
  <si>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</si>
  <si>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</si>
  <si>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</si>
  <si>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</si>
  <si>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</si>
  <si>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</si>
  <si>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</si>
  <si>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</si>
  <si>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</si>
  <si>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</si>
  <si>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</si>
  <si>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</si>
  <si>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</si>
  <si>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</si>
  <si>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</si>
  <si>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</si>
  <si>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</si>
  <si>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</si>
  <si>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</si>
  <si>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</si>
  <si>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</si>
  <si>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</si>
  <si>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</si>
  <si>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</si>
  <si>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</si>
  <si>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</si>
  <si>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</si>
  <si>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</si>
  <si>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</si>
  <si>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別紙⑤</t>
    <rPh sb="0" eb="2">
      <t>ベッシ</t>
    </rPh>
    <phoneticPr fontId="2"/>
  </si>
  <si>
    <t>別紙③</t>
    <rPh sb="0" eb="2">
      <t>ベッシ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</si>
  <si>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</si>
  <si>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</si>
  <si>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別紙④</t>
    <rPh sb="0" eb="2">
      <t>ベッシ</t>
    </rPh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</si>
  <si>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</si>
  <si>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</si>
  <si>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</si>
  <si>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</si>
  <si>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別紙②</t>
    <rPh sb="0" eb="2">
      <t>ベッシ</t>
    </rPh>
    <phoneticPr fontId="2"/>
  </si>
  <si>
    <t>別紙①</t>
    <rPh sb="0" eb="2">
      <t>ベッシ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</si>
  <si>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</si>
  <si>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</si>
  <si>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</si>
  <si>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</si>
  <si>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</si>
  <si>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</si>
  <si>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</si>
  <si>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</si>
  <si>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</si>
  <si>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</si>
  <si>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</si>
  <si>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</si>
  <si>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</si>
  <si>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</si>
  <si>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</si>
  <si>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</si>
  <si>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</si>
  <si>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</si>
  <si>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</si>
  <si>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</si>
  <si>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</si>
  <si>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</si>
  <si>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</si>
  <si>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</si>
  <si>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</si>
  <si>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</si>
  <si>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</si>
  <si>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</si>
  <si>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</si>
  <si>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</si>
  <si>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</si>
  <si>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</si>
  <si>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</si>
  <si>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</si>
  <si>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</si>
  <si>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</si>
  <si>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</si>
  <si>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</si>
  <si>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</si>
  <si>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</si>
  <si>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</si>
  <si>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</si>
  <si>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</si>
  <si>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</si>
  <si>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</si>
  <si>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</si>
  <si>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</si>
  <si>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</si>
  <si>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</si>
  <si>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</si>
  <si>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</si>
  <si>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</si>
  <si>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</si>
  <si>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</si>
  <si>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</si>
  <si>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</si>
  <si>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</si>
  <si>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</si>
  <si>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</si>
  <si>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</si>
  <si>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</si>
  <si>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</si>
  <si>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</si>
  <si>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</si>
  <si>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</si>
  <si>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</si>
  <si>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</si>
  <si>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</si>
  <si>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</si>
  <si>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</si>
  <si>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</si>
  <si>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</si>
  <si>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</si>
  <si>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</si>
  <si>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</si>
  <si>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</si>
  <si>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</si>
  <si>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</si>
  <si>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</si>
  <si>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</si>
  <si>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</si>
  <si>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</si>
  <si>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</si>
  <si>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</si>
  <si>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別紙⑥</t>
    <rPh sb="0" eb="2">
      <t>ベッシ</t>
    </rPh>
    <phoneticPr fontId="2"/>
  </si>
  <si>
    <t>別紙⑦</t>
    <rPh sb="0" eb="2">
      <t>ベッシ</t>
    </rPh>
    <phoneticPr fontId="2"/>
  </si>
  <si>
    <t>別紙⑧</t>
    <rPh sb="0" eb="2">
      <t>ベッシ</t>
    </rPh>
    <phoneticPr fontId="2"/>
  </si>
  <si>
    <t>別紙⑨</t>
    <rPh sb="0" eb="2">
      <t>ベッシ</t>
    </rPh>
    <phoneticPr fontId="2"/>
  </si>
  <si>
    <t>別紙⑩</t>
    <rPh sb="0" eb="2">
      <t>ベッシ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</si>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</sst>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>
      <selection activeCell="I16" sqref="I16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110</v>
      </c>
    </row>
    <row r="2" spans="1:12" ht="19.5" x14ac:dyDescent="0.15">
      <c r="A2" s="145" t="s">
        <v>111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128</v>
      </c>
      <c r="B5" s="7"/>
    </row>
    <row r="6" spans="1:12" s="8" customFormat="1" ht="18.75" customHeight="1" x14ac:dyDescent="0.15">
      <c r="A6" s="7"/>
      <c r="B6" s="7"/>
      <c r="D6" s="146" t="s">
        <v>123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133</v>
      </c>
      <c r="E7" s="9" t="s">
        <v>134</v>
      </c>
      <c r="F7" s="9" t="s">
        <v>135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'6.(2)委託先総括表(一般）'!C26</f>
        <v>0</v>
      </c>
      <c r="E8" s="11">
        <f>'6.(2)委託先総括表(一般）'!D26</f>
        <v>0</v>
      </c>
      <c r="F8" s="11">
        <f>'6.(2)委託先総括表(一般）'!E26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224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'6.(2)委託先総括表(一般）'!C25+'6.(2)委託先総括表(大学）'!C17</f>
        <v>0</v>
      </c>
      <c r="E13" s="11">
        <f>'6.(2)委託先総括表(一般）'!D25+'6.(2)委託先総括表(大学）'!D17</f>
        <v>0</v>
      </c>
      <c r="F13" s="11">
        <f>'6.(2)委託先総括表(一般）'!E25+'6.(2)委託先総括表(大学）'!E17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138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126</v>
      </c>
    </row>
    <row r="19" spans="1:12" ht="27" customHeight="1" x14ac:dyDescent="0.15">
      <c r="A19" s="139" t="s">
        <v>222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124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129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223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125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130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B28" sqref="B28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 t="s">
        <v>199</v>
      </c>
    </row>
    <row r="2" spans="1:12" ht="19.5" customHeight="1" x14ac:dyDescent="0.15">
      <c r="A2" s="147" t="s">
        <v>207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70" t="s">
        <v>214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103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103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220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221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136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103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219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113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115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127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114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7" t="s">
        <v>116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topLeftCell="A3" zoomScale="85" zoomScaleNormal="85" workbookViewId="0">
      <selection activeCell="A29" sqref="A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109</v>
      </c>
    </row>
    <row r="2" spans="1:5" ht="19.5" x14ac:dyDescent="0.15">
      <c r="A2" s="145" t="s">
        <v>189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138</v>
      </c>
      <c r="B29" s="24"/>
      <c r="C29" s="24"/>
      <c r="D29" s="24"/>
      <c r="E29" s="24"/>
    </row>
    <row r="32" spans="1:5" x14ac:dyDescent="0.15">
      <c r="A32" s="16" t="s">
        <v>102</v>
      </c>
      <c r="B32" s="3"/>
      <c r="C32" s="3"/>
      <c r="D32" s="3"/>
      <c r="E32" s="3"/>
    </row>
    <row r="34" spans="1:1" x14ac:dyDescent="0.15">
      <c r="A34" s="17" t="s">
        <v>200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C9" sqref="C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101</v>
      </c>
    </row>
    <row r="2" spans="1:5" ht="19.5" x14ac:dyDescent="0.15">
      <c r="A2" s="147" t="s">
        <v>191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182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183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184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185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186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187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211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138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C9" sqref="C9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104</v>
      </c>
    </row>
    <row r="2" spans="1:5" ht="19.5" x14ac:dyDescent="0.15">
      <c r="A2" s="147" t="s">
        <v>190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138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24" sqref="E2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100</v>
      </c>
    </row>
    <row r="2" spans="1:5" ht="19.5" x14ac:dyDescent="0.15">
      <c r="A2" s="145" t="s">
        <v>193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102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137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206</v>
      </c>
    </row>
    <row r="30" spans="1:5" x14ac:dyDescent="0.15">
      <c r="A30" s="17" t="s">
        <v>202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N21" sqref="N2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195</v>
      </c>
    </row>
    <row r="2" spans="1:5" ht="19.5" x14ac:dyDescent="0.15">
      <c r="A2" s="147" t="s">
        <v>194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201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182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183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184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185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186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187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205</v>
      </c>
    </row>
    <row r="22" spans="1:5" x14ac:dyDescent="0.15">
      <c r="A22" s="17" t="s">
        <v>204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4" sqref="E14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196</v>
      </c>
    </row>
    <row r="2" spans="1:5" ht="19.5" x14ac:dyDescent="0.15">
      <c r="A2" s="147" t="s">
        <v>192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102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131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132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203</v>
      </c>
    </row>
    <row r="22" spans="1:5" x14ac:dyDescent="0.15">
      <c r="A22" s="17" t="s">
        <v>202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opLeftCell="A29" zoomScaleNormal="100" workbookViewId="0">
      <selection activeCell="B25" sqref="B2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 t="s">
        <v>197</v>
      </c>
    </row>
    <row r="2" spans="1:12" ht="19.5" customHeight="1" x14ac:dyDescent="0.15">
      <c r="A2" s="147" t="s">
        <v>188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215</v>
      </c>
      <c r="B4" s="170"/>
      <c r="D4" s="8"/>
      <c r="J4" s="8"/>
    </row>
    <row r="5" spans="1:12" s="18" customFormat="1" ht="13.5" x14ac:dyDescent="0.15">
      <c r="A5" s="166" t="s">
        <v>107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103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103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103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103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103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103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220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221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103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105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117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106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118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107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112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112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112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119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120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121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122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108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216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topLeftCell="A22" zoomScale="85" zoomScaleNormal="85" workbookViewId="0">
      <selection activeCell="K36" sqref="K36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 t="s">
        <v>198</v>
      </c>
    </row>
    <row r="2" spans="1:12" ht="19.5" customHeight="1" x14ac:dyDescent="0.15">
      <c r="A2" s="175" t="s">
        <v>208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213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181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180</v>
      </c>
      <c r="L5" s="184"/>
    </row>
    <row r="6" spans="1:12" s="112" customFormat="1" ht="18" customHeight="1" x14ac:dyDescent="0.15">
      <c r="A6" s="135" t="s">
        <v>179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178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177</v>
      </c>
      <c r="D8" s="113"/>
      <c r="I8" s="126" t="s">
        <v>143</v>
      </c>
      <c r="J8" s="113"/>
      <c r="K8" s="125"/>
      <c r="L8" s="124"/>
    </row>
    <row r="9" spans="1:12" s="112" customFormat="1" ht="18" customHeight="1" x14ac:dyDescent="0.15">
      <c r="A9" s="127"/>
      <c r="B9" s="112" t="s">
        <v>176</v>
      </c>
      <c r="D9" s="113"/>
      <c r="I9" s="126" t="s">
        <v>143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175</v>
      </c>
      <c r="D10" s="113"/>
      <c r="I10" s="126" t="s">
        <v>143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174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173</v>
      </c>
      <c r="D13" s="113"/>
      <c r="I13" s="126" t="s">
        <v>143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172</v>
      </c>
      <c r="D14" s="113"/>
      <c r="I14" s="126" t="s">
        <v>143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171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170</v>
      </c>
      <c r="C17" s="112" t="s">
        <v>148</v>
      </c>
      <c r="D17" s="113"/>
      <c r="E17" s="112" t="s">
        <v>146</v>
      </c>
      <c r="F17" s="112" t="s">
        <v>145</v>
      </c>
      <c r="H17" s="112" t="s">
        <v>147</v>
      </c>
      <c r="I17" s="126" t="s">
        <v>163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169</v>
      </c>
      <c r="C18" s="112" t="s">
        <v>148</v>
      </c>
      <c r="D18" s="113"/>
      <c r="E18" s="112" t="s">
        <v>146</v>
      </c>
      <c r="F18" s="112" t="s">
        <v>145</v>
      </c>
      <c r="H18" s="112" t="s">
        <v>168</v>
      </c>
      <c r="I18" s="126" t="s">
        <v>163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167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166</v>
      </c>
      <c r="D21" s="113"/>
      <c r="I21" s="126" t="s">
        <v>163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165</v>
      </c>
      <c r="D22" s="113"/>
      <c r="I22" s="126" t="s">
        <v>163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164</v>
      </c>
      <c r="D23" s="113"/>
      <c r="I23" s="126" t="s">
        <v>163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162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161</v>
      </c>
      <c r="B26" s="112" t="s">
        <v>158</v>
      </c>
      <c r="D26" s="113"/>
      <c r="I26" s="126" t="s">
        <v>143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160</v>
      </c>
      <c r="D27" s="113"/>
      <c r="I27" s="126" t="s">
        <v>143</v>
      </c>
      <c r="J27" s="113"/>
      <c r="K27" s="125"/>
      <c r="L27" s="124"/>
    </row>
    <row r="28" spans="1:12" s="112" customFormat="1" ht="18" customHeight="1" x14ac:dyDescent="0.15">
      <c r="A28" s="127" t="s">
        <v>159</v>
      </c>
      <c r="B28" s="112" t="s">
        <v>158</v>
      </c>
      <c r="D28" s="113"/>
      <c r="I28" s="126" t="s">
        <v>143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157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156</v>
      </c>
      <c r="B31" s="112" t="s">
        <v>155</v>
      </c>
      <c r="D31" s="113"/>
      <c r="I31" s="126" t="s">
        <v>143</v>
      </c>
      <c r="J31" s="113"/>
      <c r="K31" s="125"/>
      <c r="L31" s="124"/>
    </row>
    <row r="32" spans="1:12" s="112" customFormat="1" ht="18" customHeight="1" x14ac:dyDescent="0.15">
      <c r="A32" s="127" t="s">
        <v>154</v>
      </c>
      <c r="B32" s="112" t="s">
        <v>153</v>
      </c>
      <c r="D32" s="113"/>
      <c r="I32" s="126" t="s">
        <v>143</v>
      </c>
      <c r="J32" s="113"/>
      <c r="K32" s="125"/>
      <c r="L32" s="124"/>
    </row>
    <row r="33" spans="1:12" s="112" customFormat="1" ht="18" customHeight="1" x14ac:dyDescent="0.15">
      <c r="A33" s="127" t="s">
        <v>152</v>
      </c>
      <c r="B33" s="112" t="s">
        <v>151</v>
      </c>
      <c r="D33" s="113"/>
      <c r="I33" s="126" t="s">
        <v>143</v>
      </c>
      <c r="J33" s="113"/>
      <c r="K33" s="125"/>
      <c r="L33" s="124"/>
    </row>
    <row r="34" spans="1:12" s="112" customFormat="1" ht="18" customHeight="1" x14ac:dyDescent="0.15">
      <c r="A34" s="127" t="s">
        <v>150</v>
      </c>
      <c r="B34" s="112" t="s">
        <v>149</v>
      </c>
      <c r="C34" s="112" t="s">
        <v>148</v>
      </c>
      <c r="D34" s="113"/>
      <c r="E34" s="112" t="s">
        <v>146</v>
      </c>
      <c r="F34" s="112" t="s">
        <v>145</v>
      </c>
      <c r="H34" s="112" t="s">
        <v>147</v>
      </c>
      <c r="I34" s="126" t="s">
        <v>143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218</v>
      </c>
      <c r="B36" s="186"/>
      <c r="C36" s="123"/>
      <c r="D36" s="121">
        <f>SUM(L6)*1000</f>
        <v>0</v>
      </c>
      <c r="E36" s="123" t="s">
        <v>146</v>
      </c>
      <c r="F36" s="123" t="s">
        <v>145</v>
      </c>
      <c r="G36" s="123">
        <v>30</v>
      </c>
      <c r="H36" s="123" t="s">
        <v>144</v>
      </c>
      <c r="I36" s="122" t="s">
        <v>143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142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141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140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139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107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112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112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119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217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212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122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108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210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